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меню завтрак 2017 до1мар" sheetId="1" r:id="rId1"/>
    <sheet name="меню обед 2017" sheetId="2" r:id="rId2"/>
    <sheet name="меню завтрак 2017 с1мар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<sst xmlns="http://schemas.openxmlformats.org/spreadsheetml/2006/main" count="717" uniqueCount="139">
  <si>
    <t>"УТВЕРЖДАЮ"</t>
  </si>
  <si>
    <t>Генеральный директор ООО "АльТрейд"</t>
  </si>
  <si>
    <t>_____________________ Шулина Е.А.</t>
  </si>
  <si>
    <t>№</t>
  </si>
  <si>
    <t>Наименование блюд</t>
  </si>
  <si>
    <t>Выход</t>
  </si>
  <si>
    <t>Цена</t>
  </si>
  <si>
    <t>Белки</t>
  </si>
  <si>
    <t>Жиры</t>
  </si>
  <si>
    <t>Угл-ды</t>
  </si>
  <si>
    <t>Ккал</t>
  </si>
  <si>
    <t>Витамины и минералы</t>
  </si>
  <si>
    <t>п/п</t>
  </si>
  <si>
    <t>С (мг)</t>
  </si>
  <si>
    <t>В2 (мг)</t>
  </si>
  <si>
    <t>Са (мг)</t>
  </si>
  <si>
    <t>Fe (мг)</t>
  </si>
  <si>
    <t>1 день</t>
  </si>
  <si>
    <t xml:space="preserve">Картофель </t>
  </si>
  <si>
    <t>Рис</t>
  </si>
  <si>
    <t>Морковь</t>
  </si>
  <si>
    <t>Лук</t>
  </si>
  <si>
    <t>Масло сливочное</t>
  </si>
  <si>
    <t>Соль</t>
  </si>
  <si>
    <t>Хлеб пшеничный</t>
  </si>
  <si>
    <t>Чай с сахаром</t>
  </si>
  <si>
    <t>Сахар</t>
  </si>
  <si>
    <t>Чай</t>
  </si>
  <si>
    <t>Итого:</t>
  </si>
  <si>
    <t>2 день</t>
  </si>
  <si>
    <t>Суп крестьянский</t>
  </si>
  <si>
    <t>Крупа пшенная</t>
  </si>
  <si>
    <t>Капуста</t>
  </si>
  <si>
    <t>Фруктовый десерт</t>
  </si>
  <si>
    <t>3 день</t>
  </si>
  <si>
    <t>Молоко</t>
  </si>
  <si>
    <t>Макаронные изделия</t>
  </si>
  <si>
    <t>Компот из сухофрутов</t>
  </si>
  <si>
    <t>Сухофрукты</t>
  </si>
  <si>
    <t xml:space="preserve">Коржик </t>
  </si>
  <si>
    <t>4 день</t>
  </si>
  <si>
    <t>Суп с картофельный с макаронными изд.</t>
  </si>
  <si>
    <t>Картофель</t>
  </si>
  <si>
    <t xml:space="preserve">Макаронные </t>
  </si>
  <si>
    <t>Кисель фруктовый</t>
  </si>
  <si>
    <t>Кисель</t>
  </si>
  <si>
    <t>5 день</t>
  </si>
  <si>
    <t xml:space="preserve">Борщ </t>
  </si>
  <si>
    <t>Свекла</t>
  </si>
  <si>
    <t>Томатная паста</t>
  </si>
  <si>
    <t>6 день</t>
  </si>
  <si>
    <t>Суп картофельный с пшенной крупой</t>
  </si>
  <si>
    <t>Пшено</t>
  </si>
  <si>
    <t>Какао с молоком</t>
  </si>
  <si>
    <t xml:space="preserve">Какао </t>
  </si>
  <si>
    <t>7 день</t>
  </si>
  <si>
    <t>Суп картофельный с горохом</t>
  </si>
  <si>
    <t>Горох</t>
  </si>
  <si>
    <t>Масло растительное</t>
  </si>
  <si>
    <t>8 день</t>
  </si>
  <si>
    <t>Вермишель</t>
  </si>
  <si>
    <t>9 день</t>
  </si>
  <si>
    <t>Пшеничная крупа</t>
  </si>
  <si>
    <t>10 день</t>
  </si>
  <si>
    <t>Всего:</t>
  </si>
  <si>
    <t>_________________ Шулина Е.А.</t>
  </si>
  <si>
    <t>Салат из свеклы</t>
  </si>
  <si>
    <t>Рыба тушеная</t>
  </si>
  <si>
    <t>Минтай</t>
  </si>
  <si>
    <t xml:space="preserve"> </t>
  </si>
  <si>
    <t>Макароны отварные с маслом</t>
  </si>
  <si>
    <t>150/5</t>
  </si>
  <si>
    <t>Хлеб дарницкий</t>
  </si>
  <si>
    <t>Салат из моркови</t>
  </si>
  <si>
    <t>Гуляш</t>
  </si>
  <si>
    <t>Мясо гов</t>
  </si>
  <si>
    <t>Мука</t>
  </si>
  <si>
    <t xml:space="preserve">Каша перловая рассыпчатая </t>
  </si>
  <si>
    <t>Крупа перловая</t>
  </si>
  <si>
    <t>Салат из свежей капусты</t>
  </si>
  <si>
    <t>Уксус</t>
  </si>
  <si>
    <t>Сосиска отварная</t>
  </si>
  <si>
    <t xml:space="preserve">Сосиска </t>
  </si>
  <si>
    <t>Картофельное пюре с маслом</t>
  </si>
  <si>
    <t>150/10</t>
  </si>
  <si>
    <t>Крупа ячневая</t>
  </si>
  <si>
    <t>Плов из птицы</t>
  </si>
  <si>
    <t>Куры</t>
  </si>
  <si>
    <t>Творожная запеканка с маслом</t>
  </si>
  <si>
    <t>Творог</t>
  </si>
  <si>
    <t>Крупа манная</t>
  </si>
  <si>
    <t>Яйцо</t>
  </si>
  <si>
    <t xml:space="preserve">Колбаса отварная </t>
  </si>
  <si>
    <t xml:space="preserve">Колбаса </t>
  </si>
  <si>
    <t>Каша рассыпчатая пшеничная с маслом</t>
  </si>
  <si>
    <t>Крупа пшеничная</t>
  </si>
  <si>
    <t xml:space="preserve">Котлета из говядины </t>
  </si>
  <si>
    <t>Говядина</t>
  </si>
  <si>
    <t>Сухари панировочные</t>
  </si>
  <si>
    <t>Каша рассыпчатая ячневая с маслом</t>
  </si>
  <si>
    <t>Омлет натуральный</t>
  </si>
  <si>
    <t>Капуста тушеная</t>
  </si>
  <si>
    <t>Куры тушеные в соусе</t>
  </si>
  <si>
    <t>50/50</t>
  </si>
  <si>
    <t>Соус красный основной</t>
  </si>
  <si>
    <t>Соус красный основной (100гр)</t>
  </si>
  <si>
    <t xml:space="preserve">Морковь </t>
  </si>
  <si>
    <t>Мука пшеничная</t>
  </si>
  <si>
    <t>Вода</t>
  </si>
  <si>
    <t>11 день</t>
  </si>
  <si>
    <t>Сыр</t>
  </si>
  <si>
    <t>12 день</t>
  </si>
  <si>
    <t>"_____" _____________ 201_ год</t>
  </si>
  <si>
    <t>"______" _________________ 201_ г.</t>
  </si>
  <si>
    <t>Суп молочный с макаронными изд.</t>
  </si>
  <si>
    <t>Каша молочная ячневая с маслом</t>
  </si>
  <si>
    <t>Лук репчатый</t>
  </si>
  <si>
    <t>Салат картофельный</t>
  </si>
  <si>
    <t>Винегрет овощной</t>
  </si>
  <si>
    <t>Огурцы соленые</t>
  </si>
  <si>
    <t>Капуста квашеная</t>
  </si>
  <si>
    <t>Чай с молоком</t>
  </si>
  <si>
    <t xml:space="preserve">Чай </t>
  </si>
  <si>
    <t xml:space="preserve">Молоко </t>
  </si>
  <si>
    <t>мясо гов</t>
  </si>
  <si>
    <t>250/25</t>
  </si>
  <si>
    <t xml:space="preserve">          Примерное двухнедельное меню для школьного питания (основное питание) города Лениногорска и Лениногорского района на 2017 год. На период с 1 сентября по 28 февраля.</t>
  </si>
  <si>
    <t>Плов с изюмом</t>
  </si>
  <si>
    <t>Изюм</t>
  </si>
  <si>
    <t>Суп картофельный с рисовой крупой на к/б</t>
  </si>
  <si>
    <t>Пирожок с капустой</t>
  </si>
  <si>
    <t>Сок</t>
  </si>
  <si>
    <t>Печенье</t>
  </si>
  <si>
    <t>Суп картофельный с вермишелью к/б</t>
  </si>
  <si>
    <t>Суп картофельный с пшеничной крупой с мясом</t>
  </si>
  <si>
    <t>Щи на к/б</t>
  </si>
  <si>
    <t>Каша молочная манная с маслом</t>
  </si>
  <si>
    <t xml:space="preserve">          Примерное двухнедельное меню для школьного питания (основное питание) города Лениногорска и Лениногорского района на 2017 год. На период с 1 марта по 31 мая</t>
  </si>
  <si>
    <t xml:space="preserve">    Примерное двухнедельное меню для школьного питания (дополнительное питание) города Лениногорска и Лениногорского района на 2017 год.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</si>
</sst>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3"/>
      <name val="Arial Cyr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2" fontId="4" fillId="7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2" fontId="4" fillId="7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2" fontId="4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7" borderId="10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2" fontId="9" fillId="5" borderId="10" xfId="0" applyNumberFormat="1" applyFont="1" applyFill="1" applyBorder="1" applyAlignment="1">
      <alignment horizontal="left"/>
    </xf>
    <xf numFmtId="0" fontId="4" fillId="5" borderId="10" xfId="0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4" fillId="7" borderId="0" xfId="0" applyFont="1" applyFill="1" applyAlignment="1">
      <alignment/>
    </xf>
    <xf numFmtId="0" fontId="4" fillId="7" borderId="10" xfId="0" applyFont="1" applyFill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right"/>
    </xf>
    <xf numFmtId="0" fontId="8" fillId="5" borderId="10" xfId="0" applyNumberFormat="1" applyFont="1" applyFill="1" applyBorder="1" applyAlignment="1">
      <alignment horizontal="center" vertical="center"/>
    </xf>
    <xf numFmtId="0" fontId="8" fillId="5" borderId="10" xfId="0" applyNumberFormat="1" applyFont="1" applyFill="1" applyBorder="1" applyAlignment="1">
      <alignment horizontal="center"/>
    </xf>
    <xf numFmtId="0" fontId="55" fillId="5" borderId="10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4" fillId="7" borderId="12" xfId="0" applyNumberFormat="1" applyFont="1" applyFill="1" applyBorder="1" applyAlignment="1">
      <alignment horizontal="center"/>
    </xf>
    <xf numFmtId="0" fontId="5" fillId="7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58" fillId="34" borderId="0" xfId="0" applyNumberFormat="1" applyFont="1" applyFill="1" applyAlignment="1">
      <alignment/>
    </xf>
    <xf numFmtId="2" fontId="36" fillId="34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3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/>
    </xf>
    <xf numFmtId="2" fontId="9" fillId="5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5" borderId="10" xfId="0" applyFont="1" applyFill="1" applyBorder="1" applyAlignment="1">
      <alignment/>
    </xf>
    <xf numFmtId="0" fontId="9" fillId="5" borderId="11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/>
    </xf>
    <xf numFmtId="2" fontId="9" fillId="7" borderId="10" xfId="0" applyNumberFormat="1" applyFont="1" applyFill="1" applyBorder="1" applyAlignment="1">
      <alignment horizontal="center"/>
    </xf>
    <xf numFmtId="0" fontId="9" fillId="7" borderId="10" xfId="0" applyFont="1" applyFill="1" applyBorder="1" applyAlignment="1">
      <alignment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2" fontId="4" fillId="5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7" borderId="11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left" wrapText="1"/>
    </xf>
    <xf numFmtId="2" fontId="4" fillId="7" borderId="11" xfId="0" applyNumberFormat="1" applyFont="1" applyFill="1" applyBorder="1" applyAlignment="1">
      <alignment horizontal="center" vertical="center"/>
    </xf>
    <xf numFmtId="2" fontId="4" fillId="7" borderId="12" xfId="0" applyNumberFormat="1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/>
    </xf>
    <xf numFmtId="2" fontId="4" fillId="7" borderId="1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7" borderId="10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left" vertical="center" wrapText="1"/>
    </xf>
    <xf numFmtId="2" fontId="4" fillId="7" borderId="10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5" borderId="15" xfId="0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5" fillId="7" borderId="13" xfId="0" applyFont="1" applyFill="1" applyBorder="1" applyAlignment="1">
      <alignment horizontal="right"/>
    </xf>
    <xf numFmtId="0" fontId="5" fillId="7" borderId="14" xfId="0" applyFont="1" applyFill="1" applyBorder="1" applyAlignment="1">
      <alignment horizontal="right"/>
    </xf>
    <xf numFmtId="0" fontId="5" fillId="7" borderId="15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left" wrapText="1"/>
    </xf>
    <xf numFmtId="0" fontId="14" fillId="7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4" fillId="7" borderId="10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wrapText="1"/>
    </xf>
    <xf numFmtId="0" fontId="14" fillId="5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4"/>
  <sheetViews>
    <sheetView zoomScale="85" zoomScaleNormal="85" zoomScalePageLayoutView="0" workbookViewId="0" topLeftCell="A368">
      <selection activeCell="F391" sqref="F391"/>
    </sheetView>
  </sheetViews>
  <sheetFormatPr defaultColWidth="9.140625" defaultRowHeight="15"/>
  <cols>
    <col min="1" max="1" width="4.8515625" style="0" customWidth="1"/>
    <col min="2" max="2" width="28.57421875" style="7" customWidth="1"/>
    <col min="3" max="3" width="8.00390625" style="7" customWidth="1"/>
    <col min="4" max="4" width="8.8515625" style="7" customWidth="1"/>
    <col min="5" max="5" width="6.421875" style="7" customWidth="1"/>
    <col min="6" max="6" width="8.57421875" style="0" customWidth="1"/>
    <col min="7" max="7" width="9.140625" style="0" customWidth="1"/>
    <col min="8" max="8" width="9.57421875" style="0" customWidth="1"/>
    <col min="9" max="9" width="10.140625" style="0" customWidth="1"/>
    <col min="11" max="11" width="8.421875" style="0" customWidth="1"/>
    <col min="12" max="12" width="10.28125" style="0" customWidth="1"/>
    <col min="13" max="13" width="9.00390625" style="0" customWidth="1"/>
  </cols>
  <sheetData>
    <row r="1" spans="1:13" ht="18">
      <c r="A1" s="1"/>
      <c r="B1" s="2"/>
      <c r="C1" s="1"/>
      <c r="D1" s="3"/>
      <c r="E1"/>
      <c r="F1" s="7"/>
      <c r="G1" s="3"/>
      <c r="H1" s="138" t="s">
        <v>0</v>
      </c>
      <c r="I1" s="138"/>
      <c r="J1" s="138"/>
      <c r="K1" s="138"/>
      <c r="L1" s="138"/>
      <c r="M1" s="138"/>
    </row>
    <row r="2" spans="1:13" ht="18">
      <c r="A2" s="5"/>
      <c r="B2" s="5"/>
      <c r="C2" s="5"/>
      <c r="D2" s="5"/>
      <c r="E2" s="5"/>
      <c r="F2" s="31"/>
      <c r="G2" s="3"/>
      <c r="H2" s="139" t="s">
        <v>1</v>
      </c>
      <c r="I2" s="139"/>
      <c r="J2" s="139"/>
      <c r="K2" s="139"/>
      <c r="L2" s="139"/>
      <c r="M2" s="139"/>
    </row>
    <row r="3" spans="1:13" ht="18">
      <c r="A3" s="5"/>
      <c r="B3" s="5"/>
      <c r="C3" s="1"/>
      <c r="D3" s="3"/>
      <c r="E3"/>
      <c r="F3" s="7"/>
      <c r="G3" s="3"/>
      <c r="H3" s="139" t="s">
        <v>65</v>
      </c>
      <c r="I3" s="139"/>
      <c r="J3" s="139"/>
      <c r="K3" s="139"/>
      <c r="L3" s="139"/>
      <c r="M3" s="139"/>
    </row>
    <row r="4" spans="1:13" ht="18">
      <c r="A4" s="141"/>
      <c r="B4" s="141"/>
      <c r="C4" s="141"/>
      <c r="D4" s="3"/>
      <c r="E4"/>
      <c r="F4" s="7"/>
      <c r="G4" s="3"/>
      <c r="H4" s="139" t="s">
        <v>112</v>
      </c>
      <c r="I4" s="139"/>
      <c r="J4" s="139"/>
      <c r="K4" s="139"/>
      <c r="L4" s="139"/>
      <c r="M4" s="139"/>
    </row>
    <row r="5" spans="1:13" ht="15.75" customHeight="1">
      <c r="A5" s="163" t="s">
        <v>126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15.75">
      <c r="A7" s="32" t="s">
        <v>3</v>
      </c>
      <c r="B7" s="32" t="s">
        <v>4</v>
      </c>
      <c r="C7" s="32" t="s">
        <v>5</v>
      </c>
      <c r="D7" s="32" t="s">
        <v>6</v>
      </c>
      <c r="E7" s="32"/>
      <c r="F7" s="32" t="s">
        <v>7</v>
      </c>
      <c r="G7" s="32" t="s">
        <v>8</v>
      </c>
      <c r="H7" s="32" t="s">
        <v>9</v>
      </c>
      <c r="I7" s="32" t="s">
        <v>10</v>
      </c>
      <c r="J7" s="140" t="s">
        <v>11</v>
      </c>
      <c r="K7" s="140"/>
      <c r="L7" s="140"/>
      <c r="M7" s="140"/>
    </row>
    <row r="8" spans="1:13" ht="15.75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 t="s">
        <v>13</v>
      </c>
      <c r="K8" s="32" t="s">
        <v>14</v>
      </c>
      <c r="L8" s="32" t="s">
        <v>15</v>
      </c>
      <c r="M8" s="32" t="s">
        <v>16</v>
      </c>
    </row>
    <row r="9" spans="1:13" ht="15.75">
      <c r="A9" s="117" t="s">
        <v>17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</row>
    <row r="10" spans="1:13" ht="15.75">
      <c r="A10" s="47">
        <v>1</v>
      </c>
      <c r="B10" s="59" t="s">
        <v>66</v>
      </c>
      <c r="C10" s="47">
        <v>50</v>
      </c>
      <c r="D10" s="49">
        <f>E14</f>
        <v>1.7380882</v>
      </c>
      <c r="E10" s="49"/>
      <c r="F10" s="47">
        <v>0.71</v>
      </c>
      <c r="G10" s="47">
        <v>3.01</v>
      </c>
      <c r="H10" s="47">
        <v>4.13</v>
      </c>
      <c r="I10" s="47">
        <v>46.4</v>
      </c>
      <c r="J10" s="47">
        <v>18.7</v>
      </c>
      <c r="K10" s="47">
        <v>0.018</v>
      </c>
      <c r="L10" s="47">
        <v>23.3</v>
      </c>
      <c r="M10" s="47">
        <v>0.3</v>
      </c>
    </row>
    <row r="11" spans="1:13" ht="15">
      <c r="A11" s="33"/>
      <c r="B11" s="34" t="s">
        <v>48</v>
      </c>
      <c r="C11" s="35">
        <v>60.83</v>
      </c>
      <c r="D11" s="35">
        <v>21.53</v>
      </c>
      <c r="E11" s="16">
        <f>C11*D11/1000</f>
        <v>1.3096699</v>
      </c>
      <c r="F11" s="36"/>
      <c r="G11" s="33"/>
      <c r="H11" s="33"/>
      <c r="I11" s="33"/>
      <c r="J11" s="33"/>
      <c r="K11" s="33"/>
      <c r="L11" s="33"/>
      <c r="M11" s="33"/>
    </row>
    <row r="12" spans="1:13" ht="15">
      <c r="A12" s="33"/>
      <c r="B12" s="34" t="s">
        <v>58</v>
      </c>
      <c r="C12" s="35">
        <v>3</v>
      </c>
      <c r="D12" s="35">
        <v>138.1</v>
      </c>
      <c r="E12" s="16">
        <f>C12*D12/1000</f>
        <v>0.41429999999999995</v>
      </c>
      <c r="F12" s="36"/>
      <c r="G12" s="33"/>
      <c r="H12" s="33"/>
      <c r="I12" s="33"/>
      <c r="J12" s="33"/>
      <c r="K12" s="33"/>
      <c r="L12" s="33"/>
      <c r="M12" s="33"/>
    </row>
    <row r="13" spans="1:13" ht="15">
      <c r="A13" s="33"/>
      <c r="B13" s="34" t="s">
        <v>23</v>
      </c>
      <c r="C13" s="35">
        <v>0.83</v>
      </c>
      <c r="D13" s="35">
        <v>17.01</v>
      </c>
      <c r="E13" s="16">
        <f>C13*D13/1000</f>
        <v>0.014118300000000002</v>
      </c>
      <c r="F13" s="36"/>
      <c r="G13" s="33"/>
      <c r="H13" s="33"/>
      <c r="I13" s="33"/>
      <c r="J13" s="33"/>
      <c r="K13" s="33"/>
      <c r="L13" s="33"/>
      <c r="M13" s="33"/>
    </row>
    <row r="14" spans="1:13" ht="15">
      <c r="A14" s="129"/>
      <c r="B14" s="130"/>
      <c r="C14" s="130"/>
      <c r="D14" s="131"/>
      <c r="E14" s="16">
        <f>SUM(E11:E13)</f>
        <v>1.7380882</v>
      </c>
      <c r="F14" s="36"/>
      <c r="G14" s="33"/>
      <c r="H14" s="33"/>
      <c r="I14" s="33"/>
      <c r="J14" s="33"/>
      <c r="K14" s="33"/>
      <c r="L14" s="33"/>
      <c r="M14" s="33"/>
    </row>
    <row r="15" spans="1:13" ht="15.75">
      <c r="A15" s="47">
        <v>2</v>
      </c>
      <c r="B15" s="48" t="s">
        <v>81</v>
      </c>
      <c r="C15" s="47">
        <v>75</v>
      </c>
      <c r="D15" s="49">
        <f>E17</f>
        <v>35.035239999999995</v>
      </c>
      <c r="E15" s="49"/>
      <c r="F15" s="47">
        <v>5.27</v>
      </c>
      <c r="G15" s="47">
        <v>4.67</v>
      </c>
      <c r="H15" s="47">
        <v>0.45</v>
      </c>
      <c r="I15" s="47">
        <v>248.45</v>
      </c>
      <c r="J15" s="47">
        <v>0</v>
      </c>
      <c r="K15" s="47">
        <v>0.06</v>
      </c>
      <c r="L15" s="47">
        <v>24.42</v>
      </c>
      <c r="M15" s="47">
        <v>0.99</v>
      </c>
    </row>
    <row r="16" spans="1:13" ht="15">
      <c r="A16" s="11"/>
      <c r="B16" s="19" t="s">
        <v>82</v>
      </c>
      <c r="C16" s="15">
        <v>76</v>
      </c>
      <c r="D16" s="13">
        <v>460.99</v>
      </c>
      <c r="E16" s="16">
        <f>C16*D16/1000</f>
        <v>35.035239999999995</v>
      </c>
      <c r="F16" s="12"/>
      <c r="G16" s="11"/>
      <c r="H16" s="11"/>
      <c r="I16" s="11"/>
      <c r="J16" s="11"/>
      <c r="K16" s="11"/>
      <c r="L16" s="11"/>
      <c r="M16" s="11"/>
    </row>
    <row r="17" spans="1:13" ht="15">
      <c r="A17" s="142"/>
      <c r="B17" s="143"/>
      <c r="C17" s="143"/>
      <c r="D17" s="144"/>
      <c r="E17" s="16">
        <f>SUM(E16)</f>
        <v>35.035239999999995</v>
      </c>
      <c r="F17" s="12"/>
      <c r="G17" s="11"/>
      <c r="H17" s="11"/>
      <c r="I17" s="11"/>
      <c r="J17" s="11"/>
      <c r="K17" s="11"/>
      <c r="L17" s="11"/>
      <c r="M17" s="11"/>
    </row>
    <row r="18" spans="1:13" ht="15.75" customHeight="1">
      <c r="A18" s="109">
        <v>3</v>
      </c>
      <c r="B18" s="132" t="s">
        <v>70</v>
      </c>
      <c r="C18" s="109" t="s">
        <v>71</v>
      </c>
      <c r="D18" s="134">
        <f>E23</f>
        <v>5.268885</v>
      </c>
      <c r="E18" s="136"/>
      <c r="F18" s="109">
        <v>5.66</v>
      </c>
      <c r="G18" s="109">
        <v>3.52</v>
      </c>
      <c r="H18" s="109">
        <v>31.92</v>
      </c>
      <c r="I18" s="109">
        <v>168.45</v>
      </c>
      <c r="J18" s="109">
        <v>0</v>
      </c>
      <c r="K18" s="109">
        <v>0.02</v>
      </c>
      <c r="L18" s="109">
        <v>9</v>
      </c>
      <c r="M18" s="109">
        <v>0.6</v>
      </c>
    </row>
    <row r="19" spans="1:13" ht="15.75" customHeight="1">
      <c r="A19" s="110"/>
      <c r="B19" s="133"/>
      <c r="C19" s="110"/>
      <c r="D19" s="135"/>
      <c r="E19" s="137"/>
      <c r="F19" s="110"/>
      <c r="G19" s="110"/>
      <c r="H19" s="110"/>
      <c r="I19" s="110"/>
      <c r="J19" s="110"/>
      <c r="K19" s="110"/>
      <c r="L19" s="110"/>
      <c r="M19" s="110"/>
    </row>
    <row r="20" spans="1:13" ht="15">
      <c r="A20" s="11"/>
      <c r="B20" s="14" t="s">
        <v>36</v>
      </c>
      <c r="C20" s="15">
        <v>51</v>
      </c>
      <c r="D20" s="13">
        <v>47.41</v>
      </c>
      <c r="E20" s="16">
        <f>C20*D20/1000</f>
        <v>2.41791</v>
      </c>
      <c r="F20" s="12"/>
      <c r="G20" s="11"/>
      <c r="H20" s="11"/>
      <c r="I20" s="11"/>
      <c r="J20" s="11"/>
      <c r="K20" s="11"/>
      <c r="L20" s="11"/>
      <c r="M20" s="11"/>
    </row>
    <row r="21" spans="1:13" ht="15">
      <c r="A21" s="11"/>
      <c r="B21" s="14" t="s">
        <v>22</v>
      </c>
      <c r="C21" s="15">
        <v>5</v>
      </c>
      <c r="D21" s="13">
        <v>561.69</v>
      </c>
      <c r="E21" s="16">
        <f>C21*D21/1000</f>
        <v>2.80845</v>
      </c>
      <c r="F21" s="12"/>
      <c r="G21" s="11"/>
      <c r="H21" s="11"/>
      <c r="I21" s="11"/>
      <c r="J21" s="11"/>
      <c r="K21" s="11"/>
      <c r="L21" s="11"/>
      <c r="M21" s="11"/>
    </row>
    <row r="22" spans="1:13" ht="15">
      <c r="A22" s="11"/>
      <c r="B22" s="14" t="s">
        <v>23</v>
      </c>
      <c r="C22" s="15">
        <v>2.5</v>
      </c>
      <c r="D22" s="13">
        <v>17.01</v>
      </c>
      <c r="E22" s="16">
        <f>C22*D22/1000</f>
        <v>0.04252500000000001</v>
      </c>
      <c r="F22" s="12"/>
      <c r="G22" s="11"/>
      <c r="H22" s="11"/>
      <c r="I22" s="11"/>
      <c r="J22" s="11"/>
      <c r="K22" s="11"/>
      <c r="L22" s="11"/>
      <c r="M22" s="11"/>
    </row>
    <row r="23" spans="1:13" ht="15">
      <c r="A23" s="142"/>
      <c r="B23" s="143"/>
      <c r="C23" s="143"/>
      <c r="D23" s="144"/>
      <c r="E23" s="16">
        <f>SUM(E20:E22)</f>
        <v>5.268885</v>
      </c>
      <c r="F23" s="12"/>
      <c r="G23" s="11"/>
      <c r="H23" s="11"/>
      <c r="I23" s="11"/>
      <c r="J23" s="11"/>
      <c r="K23" s="11"/>
      <c r="L23" s="11"/>
      <c r="M23" s="11"/>
    </row>
    <row r="24" spans="1:13" ht="15.75">
      <c r="A24" s="47">
        <v>4</v>
      </c>
      <c r="B24" s="48" t="s">
        <v>72</v>
      </c>
      <c r="C24" s="47">
        <v>40</v>
      </c>
      <c r="D24" s="49">
        <v>2.97</v>
      </c>
      <c r="E24" s="49"/>
      <c r="F24" s="47">
        <v>2.64</v>
      </c>
      <c r="G24" s="47">
        <v>4.48</v>
      </c>
      <c r="H24" s="47">
        <v>13.68</v>
      </c>
      <c r="I24" s="47">
        <v>82.4</v>
      </c>
      <c r="J24" s="47">
        <v>0</v>
      </c>
      <c r="K24" s="47">
        <v>0.168</v>
      </c>
      <c r="L24" s="47">
        <v>17.6</v>
      </c>
      <c r="M24" s="47">
        <v>4.68</v>
      </c>
    </row>
    <row r="25" spans="1:13" ht="15.75">
      <c r="A25" s="47">
        <v>5</v>
      </c>
      <c r="B25" s="48" t="s">
        <v>121</v>
      </c>
      <c r="C25" s="47">
        <v>200</v>
      </c>
      <c r="D25" s="49">
        <f>E30</f>
        <v>4.52305</v>
      </c>
      <c r="E25" s="49"/>
      <c r="F25" s="47">
        <v>1.52</v>
      </c>
      <c r="G25" s="47">
        <v>1.35</v>
      </c>
      <c r="H25" s="47">
        <v>15.9</v>
      </c>
      <c r="I25" s="47">
        <v>181</v>
      </c>
      <c r="J25" s="47">
        <v>1.33</v>
      </c>
      <c r="K25" s="47">
        <v>0.16</v>
      </c>
      <c r="L25" s="47">
        <v>126.6</v>
      </c>
      <c r="M25" s="47">
        <v>0.41</v>
      </c>
    </row>
    <row r="26" spans="1:13" ht="15">
      <c r="A26" s="11"/>
      <c r="B26" s="19" t="s">
        <v>122</v>
      </c>
      <c r="C26" s="15">
        <v>1</v>
      </c>
      <c r="D26" s="13">
        <v>750.2</v>
      </c>
      <c r="E26" s="11">
        <f>C26*D26/1000</f>
        <v>0.7502000000000001</v>
      </c>
      <c r="F26" s="12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9" t="s">
        <v>26</v>
      </c>
      <c r="C27" s="15">
        <v>15</v>
      </c>
      <c r="D27" s="13">
        <v>87.7</v>
      </c>
      <c r="E27" s="16">
        <f>C27*D27/1000</f>
        <v>1.3155</v>
      </c>
      <c r="F27" s="12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9" t="s">
        <v>123</v>
      </c>
      <c r="C28" s="15">
        <v>35</v>
      </c>
      <c r="D28" s="13">
        <v>70.21</v>
      </c>
      <c r="E28" s="16">
        <f>C28*D28/1000</f>
        <v>2.45735</v>
      </c>
      <c r="F28" s="12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9" t="s">
        <v>108</v>
      </c>
      <c r="C29" s="15">
        <v>164</v>
      </c>
      <c r="D29" s="13">
        <v>0</v>
      </c>
      <c r="E29" s="16">
        <f>C29*D29/1000</f>
        <v>0</v>
      </c>
      <c r="F29" s="12"/>
      <c r="G29" s="11"/>
      <c r="H29" s="11"/>
      <c r="I29" s="11"/>
      <c r="J29" s="11"/>
      <c r="K29" s="11"/>
      <c r="L29" s="11"/>
      <c r="M29" s="11"/>
    </row>
    <row r="30" spans="1:13" ht="15">
      <c r="A30" s="126"/>
      <c r="B30" s="126"/>
      <c r="C30" s="126"/>
      <c r="D30" s="126"/>
      <c r="E30" s="16">
        <f>SUM(E26:E29)</f>
        <v>4.52305</v>
      </c>
      <c r="F30" s="12"/>
      <c r="G30" s="11"/>
      <c r="H30" s="11"/>
      <c r="I30" s="11"/>
      <c r="J30" s="11"/>
      <c r="K30" s="11"/>
      <c r="L30" s="11"/>
      <c r="M30" s="11"/>
    </row>
    <row r="31" spans="1:13" ht="15.75">
      <c r="A31" s="145" t="s">
        <v>28</v>
      </c>
      <c r="B31" s="145"/>
      <c r="C31" s="145"/>
      <c r="D31" s="49">
        <f>D10+D15+D18+D24+D25</f>
        <v>49.53526319999999</v>
      </c>
      <c r="E31" s="49"/>
      <c r="F31" s="49">
        <f aca="true" t="shared" si="0" ref="F31:M31">F10+F15+F18+F24+F25</f>
        <v>15.8</v>
      </c>
      <c r="G31" s="49">
        <f t="shared" si="0"/>
        <v>17.03</v>
      </c>
      <c r="H31" s="49">
        <f t="shared" si="0"/>
        <v>66.08</v>
      </c>
      <c r="I31" s="49">
        <f t="shared" si="0"/>
        <v>726.6999999999999</v>
      </c>
      <c r="J31" s="49">
        <f t="shared" si="0"/>
        <v>20.03</v>
      </c>
      <c r="K31" s="49">
        <f t="shared" si="0"/>
        <v>0.42600000000000005</v>
      </c>
      <c r="L31" s="49">
        <f t="shared" si="0"/>
        <v>200.92</v>
      </c>
      <c r="M31" s="49">
        <f t="shared" si="0"/>
        <v>6.98</v>
      </c>
    </row>
    <row r="32" spans="1:13" s="7" customFormat="1" ht="15.75">
      <c r="A32" s="91"/>
      <c r="B32" s="91"/>
      <c r="C32" s="91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1:13" ht="15.75">
      <c r="A33" s="111" t="s">
        <v>29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ht="15.75">
      <c r="A34" s="53">
        <v>1</v>
      </c>
      <c r="B34" s="74" t="s">
        <v>73</v>
      </c>
      <c r="C34" s="53">
        <v>50</v>
      </c>
      <c r="D34" s="55">
        <f>E38</f>
        <v>2.3176000000000005</v>
      </c>
      <c r="E34" s="55"/>
      <c r="F34" s="53">
        <v>0.62</v>
      </c>
      <c r="G34" s="53">
        <v>0.05</v>
      </c>
      <c r="H34" s="53">
        <v>5.74</v>
      </c>
      <c r="I34" s="53">
        <v>40.85</v>
      </c>
      <c r="J34" s="53">
        <v>8</v>
      </c>
      <c r="K34" s="53">
        <v>0.075</v>
      </c>
      <c r="L34" s="53">
        <v>17.2</v>
      </c>
      <c r="M34" s="53">
        <v>0.86</v>
      </c>
    </row>
    <row r="35" spans="1:13" ht="15">
      <c r="A35" s="11"/>
      <c r="B35" s="38" t="s">
        <v>20</v>
      </c>
      <c r="C35" s="15">
        <v>60</v>
      </c>
      <c r="D35" s="13">
        <v>31.1</v>
      </c>
      <c r="E35" s="16">
        <f>C35*D35/1000</f>
        <v>1.866</v>
      </c>
      <c r="F35" s="12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38" t="s">
        <v>26</v>
      </c>
      <c r="C36" s="15">
        <v>2</v>
      </c>
      <c r="D36" s="13">
        <v>87.7</v>
      </c>
      <c r="E36" s="16">
        <f>C36*D36/1000</f>
        <v>0.1754</v>
      </c>
      <c r="F36" s="12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38" t="s">
        <v>58</v>
      </c>
      <c r="C37" s="15">
        <v>2</v>
      </c>
      <c r="D37" s="13">
        <v>138.1</v>
      </c>
      <c r="E37" s="16">
        <f>C37*D37/1000</f>
        <v>0.2762</v>
      </c>
      <c r="F37" s="12"/>
      <c r="G37" s="11"/>
      <c r="H37" s="11"/>
      <c r="I37" s="11"/>
      <c r="J37" s="11"/>
      <c r="K37" s="11"/>
      <c r="L37" s="11"/>
      <c r="M37" s="11"/>
    </row>
    <row r="38" spans="1:13" ht="15">
      <c r="A38" s="142"/>
      <c r="B38" s="143"/>
      <c r="C38" s="143"/>
      <c r="D38" s="144"/>
      <c r="E38" s="16">
        <f>SUM(E35:E37)</f>
        <v>2.3176000000000005</v>
      </c>
      <c r="F38" s="12"/>
      <c r="G38" s="11"/>
      <c r="H38" s="11"/>
      <c r="I38" s="11"/>
      <c r="J38" s="11"/>
      <c r="K38" s="11"/>
      <c r="L38" s="11"/>
      <c r="M38" s="11"/>
    </row>
    <row r="39" spans="1:13" ht="15.75">
      <c r="A39" s="53">
        <v>2</v>
      </c>
      <c r="B39" s="56" t="s">
        <v>74</v>
      </c>
      <c r="C39" s="53">
        <v>75</v>
      </c>
      <c r="D39" s="55">
        <f>E46</f>
        <v>35.516142499999994</v>
      </c>
      <c r="E39" s="55"/>
      <c r="F39" s="53">
        <v>6.68</v>
      </c>
      <c r="G39" s="53">
        <v>7.04</v>
      </c>
      <c r="H39" s="53">
        <v>1.64</v>
      </c>
      <c r="I39" s="53">
        <v>203.22</v>
      </c>
      <c r="J39" s="53">
        <v>0</v>
      </c>
      <c r="K39" s="53">
        <v>0.08</v>
      </c>
      <c r="L39" s="53">
        <v>12.1</v>
      </c>
      <c r="M39" s="53">
        <v>2.6</v>
      </c>
    </row>
    <row r="40" spans="1:13" ht="15">
      <c r="A40" s="11"/>
      <c r="B40" s="14" t="s">
        <v>75</v>
      </c>
      <c r="C40" s="15">
        <v>79.25</v>
      </c>
      <c r="D40" s="13">
        <v>424.81</v>
      </c>
      <c r="E40" s="16">
        <f aca="true" t="shared" si="1" ref="E40:E45">C40*D40/1000</f>
        <v>33.666192499999994</v>
      </c>
      <c r="F40" s="12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4" t="s">
        <v>58</v>
      </c>
      <c r="C41" s="15">
        <v>3.75</v>
      </c>
      <c r="D41" s="13">
        <v>138.1</v>
      </c>
      <c r="E41" s="16">
        <f t="shared" si="1"/>
        <v>0.517875</v>
      </c>
      <c r="F41" s="12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4" t="s">
        <v>21</v>
      </c>
      <c r="C42" s="15">
        <v>9</v>
      </c>
      <c r="D42" s="13">
        <v>36.28</v>
      </c>
      <c r="E42" s="16">
        <f t="shared" si="1"/>
        <v>0.32652</v>
      </c>
      <c r="F42" s="12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4" t="s">
        <v>49</v>
      </c>
      <c r="C43" s="15">
        <v>6</v>
      </c>
      <c r="D43" s="13">
        <v>153.5</v>
      </c>
      <c r="E43" s="16">
        <f t="shared" si="1"/>
        <v>0.921</v>
      </c>
      <c r="F43" s="12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4" t="s">
        <v>76</v>
      </c>
      <c r="C44" s="15">
        <v>1.5</v>
      </c>
      <c r="D44" s="13">
        <v>39.36</v>
      </c>
      <c r="E44" s="16">
        <f t="shared" si="1"/>
        <v>0.05904</v>
      </c>
      <c r="F44" s="12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4" t="s">
        <v>23</v>
      </c>
      <c r="C45" s="15">
        <v>1.5</v>
      </c>
      <c r="D45" s="13">
        <v>17.01</v>
      </c>
      <c r="E45" s="16">
        <f t="shared" si="1"/>
        <v>0.025515</v>
      </c>
      <c r="F45" s="12"/>
      <c r="G45" s="11"/>
      <c r="H45" s="11"/>
      <c r="I45" s="11"/>
      <c r="J45" s="11"/>
      <c r="K45" s="11"/>
      <c r="L45" s="11"/>
      <c r="M45" s="11"/>
    </row>
    <row r="46" spans="1:13" ht="15">
      <c r="A46" s="142"/>
      <c r="B46" s="143"/>
      <c r="C46" s="143"/>
      <c r="D46" s="144"/>
      <c r="E46" s="16">
        <f>SUM(E40:E45)</f>
        <v>35.516142499999994</v>
      </c>
      <c r="F46" s="12"/>
      <c r="G46" s="11"/>
      <c r="H46" s="11"/>
      <c r="I46" s="11"/>
      <c r="J46" s="11"/>
      <c r="K46" s="11"/>
      <c r="L46" s="11"/>
      <c r="M46" s="11"/>
    </row>
    <row r="47" spans="1:13" ht="15.75" customHeight="1">
      <c r="A47" s="125">
        <v>3</v>
      </c>
      <c r="B47" s="128" t="s">
        <v>77</v>
      </c>
      <c r="C47" s="125">
        <v>150</v>
      </c>
      <c r="D47" s="124">
        <f>E52</f>
        <v>6.529081000000001</v>
      </c>
      <c r="E47" s="124"/>
      <c r="F47" s="125">
        <v>11.4</v>
      </c>
      <c r="G47" s="125">
        <v>8.78</v>
      </c>
      <c r="H47" s="125">
        <v>56.09</v>
      </c>
      <c r="I47" s="125">
        <v>206.25</v>
      </c>
      <c r="J47" s="125">
        <v>0</v>
      </c>
      <c r="K47" s="125">
        <v>0.093</v>
      </c>
      <c r="L47" s="125">
        <v>44.4</v>
      </c>
      <c r="M47" s="125">
        <v>0.8</v>
      </c>
    </row>
    <row r="48" spans="1:13" ht="15.75" customHeight="1">
      <c r="A48" s="125"/>
      <c r="B48" s="128"/>
      <c r="C48" s="125"/>
      <c r="D48" s="124"/>
      <c r="E48" s="124"/>
      <c r="F48" s="125"/>
      <c r="G48" s="125"/>
      <c r="H48" s="125"/>
      <c r="I48" s="125"/>
      <c r="J48" s="125"/>
      <c r="K48" s="125"/>
      <c r="L48" s="125"/>
      <c r="M48" s="125"/>
    </row>
    <row r="49" spans="1:13" ht="15">
      <c r="A49" s="15"/>
      <c r="B49" s="19" t="s">
        <v>78</v>
      </c>
      <c r="C49" s="15">
        <v>44.11</v>
      </c>
      <c r="D49" s="13">
        <v>35.32</v>
      </c>
      <c r="E49" s="16">
        <f>C49*D49/1000</f>
        <v>1.5579652000000002</v>
      </c>
      <c r="F49" s="19"/>
      <c r="G49" s="15"/>
      <c r="H49" s="15"/>
      <c r="I49" s="15"/>
      <c r="J49" s="15"/>
      <c r="K49" s="15"/>
      <c r="L49" s="15"/>
      <c r="M49" s="15"/>
    </row>
    <row r="50" spans="1:13" ht="15">
      <c r="A50" s="15"/>
      <c r="B50" s="19" t="s">
        <v>23</v>
      </c>
      <c r="C50" s="15">
        <v>1</v>
      </c>
      <c r="D50" s="13">
        <v>17.01</v>
      </c>
      <c r="E50" s="16">
        <f>C50*D50/1000</f>
        <v>0.01701</v>
      </c>
      <c r="F50" s="19"/>
      <c r="G50" s="15"/>
      <c r="H50" s="15"/>
      <c r="I50" s="15"/>
      <c r="J50" s="15"/>
      <c r="K50" s="15"/>
      <c r="L50" s="15"/>
      <c r="M50" s="15"/>
    </row>
    <row r="51" spans="1:13" ht="15">
      <c r="A51" s="15"/>
      <c r="B51" s="19" t="s">
        <v>22</v>
      </c>
      <c r="C51" s="15">
        <v>8.82</v>
      </c>
      <c r="D51" s="13">
        <v>561.69</v>
      </c>
      <c r="E51" s="16">
        <f>C51*D51/1000</f>
        <v>4.954105800000001</v>
      </c>
      <c r="F51" s="19"/>
      <c r="G51" s="15"/>
      <c r="H51" s="15"/>
      <c r="I51" s="15"/>
      <c r="J51" s="15"/>
      <c r="K51" s="15"/>
      <c r="L51" s="15"/>
      <c r="M51" s="15"/>
    </row>
    <row r="52" spans="1:13" ht="15">
      <c r="A52" s="114"/>
      <c r="B52" s="115"/>
      <c r="C52" s="115"/>
      <c r="D52" s="116"/>
      <c r="E52" s="13">
        <f>SUM(E49:E51)</f>
        <v>6.529081000000001</v>
      </c>
      <c r="F52" s="19"/>
      <c r="G52" s="15"/>
      <c r="H52" s="15"/>
      <c r="I52" s="15"/>
      <c r="J52" s="15"/>
      <c r="K52" s="15"/>
      <c r="L52" s="15"/>
      <c r="M52" s="15"/>
    </row>
    <row r="53" spans="1:13" ht="15.75">
      <c r="A53" s="53">
        <v>4</v>
      </c>
      <c r="B53" s="54" t="s">
        <v>72</v>
      </c>
      <c r="C53" s="53">
        <v>40</v>
      </c>
      <c r="D53" s="55">
        <v>2.97</v>
      </c>
      <c r="E53" s="55"/>
      <c r="F53" s="53">
        <v>2.64</v>
      </c>
      <c r="G53" s="53">
        <v>4.48</v>
      </c>
      <c r="H53" s="53">
        <v>13.68</v>
      </c>
      <c r="I53" s="53">
        <v>82.4</v>
      </c>
      <c r="J53" s="53">
        <v>0</v>
      </c>
      <c r="K53" s="53">
        <v>0.168</v>
      </c>
      <c r="L53" s="53">
        <v>17.6</v>
      </c>
      <c r="M53" s="53">
        <v>4.68</v>
      </c>
    </row>
    <row r="54" spans="1:13" ht="15.75">
      <c r="A54" s="53">
        <v>5</v>
      </c>
      <c r="B54" s="56" t="s">
        <v>25</v>
      </c>
      <c r="C54" s="53">
        <v>200</v>
      </c>
      <c r="D54" s="55">
        <f>E57</f>
        <v>2.0657</v>
      </c>
      <c r="E54" s="55"/>
      <c r="F54" s="53">
        <v>1.41</v>
      </c>
      <c r="G54" s="53">
        <v>1.24</v>
      </c>
      <c r="H54" s="53">
        <v>13.1</v>
      </c>
      <c r="I54" s="53">
        <v>60</v>
      </c>
      <c r="J54" s="53">
        <v>50</v>
      </c>
      <c r="K54" s="53">
        <v>6</v>
      </c>
      <c r="L54" s="53">
        <v>0.1</v>
      </c>
      <c r="M54" s="53">
        <v>1.7</v>
      </c>
    </row>
    <row r="55" spans="1:13" ht="15">
      <c r="A55" s="11"/>
      <c r="B55" s="14" t="s">
        <v>26</v>
      </c>
      <c r="C55" s="15">
        <v>15</v>
      </c>
      <c r="D55" s="13">
        <v>87.7</v>
      </c>
      <c r="E55" s="16">
        <f>C55*D55/1000</f>
        <v>1.3155</v>
      </c>
      <c r="F55" s="12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4" t="s">
        <v>27</v>
      </c>
      <c r="C56" s="15">
        <v>1</v>
      </c>
      <c r="D56" s="13">
        <v>750.2</v>
      </c>
      <c r="E56" s="16">
        <f>C56*D56/1000</f>
        <v>0.7502000000000001</v>
      </c>
      <c r="F56" s="12"/>
      <c r="G56" s="11"/>
      <c r="H56" s="11"/>
      <c r="I56" s="11"/>
      <c r="J56" s="11"/>
      <c r="K56" s="11"/>
      <c r="L56" s="11"/>
      <c r="M56" s="11"/>
    </row>
    <row r="57" spans="1:13" ht="15">
      <c r="A57" s="126"/>
      <c r="B57" s="126"/>
      <c r="C57" s="126"/>
      <c r="D57" s="126"/>
      <c r="E57" s="16">
        <f>SUM(E55:E56)</f>
        <v>2.0657</v>
      </c>
      <c r="F57" s="12"/>
      <c r="G57" s="11"/>
      <c r="H57" s="11"/>
      <c r="I57" s="11"/>
      <c r="J57" s="11"/>
      <c r="K57" s="11"/>
      <c r="L57" s="11"/>
      <c r="M57" s="11"/>
    </row>
    <row r="58" spans="1:14" ht="15.75">
      <c r="A58" s="127" t="s">
        <v>28</v>
      </c>
      <c r="B58" s="127"/>
      <c r="C58" s="127"/>
      <c r="D58" s="55">
        <v>49.41</v>
      </c>
      <c r="E58" s="55"/>
      <c r="F58" s="55">
        <f>SUM(F34:F57)</f>
        <v>22.75</v>
      </c>
      <c r="G58" s="55">
        <f>SUM(G34:G57)</f>
        <v>21.59</v>
      </c>
      <c r="H58" s="55">
        <f aca="true" t="shared" si="2" ref="H58:M58">SUM(H34:H57)</f>
        <v>90.25</v>
      </c>
      <c r="I58" s="55">
        <f t="shared" si="2"/>
        <v>592.72</v>
      </c>
      <c r="J58" s="55">
        <f t="shared" si="2"/>
        <v>58</v>
      </c>
      <c r="K58" s="55">
        <f t="shared" si="2"/>
        <v>6.416</v>
      </c>
      <c r="L58" s="55">
        <f t="shared" si="2"/>
        <v>91.39999999999998</v>
      </c>
      <c r="M58" s="55">
        <f t="shared" si="2"/>
        <v>10.639999999999999</v>
      </c>
      <c r="N58" s="85">
        <f>D34+D39+D47+D53+D54</f>
        <v>49.39852349999999</v>
      </c>
    </row>
    <row r="59" spans="1:14" s="94" customFormat="1" ht="15.75">
      <c r="A59" s="91"/>
      <c r="B59" s="91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</row>
    <row r="60" spans="1:14" s="94" customFormat="1" ht="15.75">
      <c r="A60" s="91"/>
      <c r="B60" s="91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</row>
    <row r="61" spans="1:14" s="94" customFormat="1" ht="15.75">
      <c r="A61" s="91"/>
      <c r="B61" s="9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</row>
    <row r="62" spans="1:14" s="94" customFormat="1" ht="15.75">
      <c r="A62" s="91"/>
      <c r="B62" s="91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</row>
    <row r="63" spans="1:14" s="94" customFormat="1" ht="15.75">
      <c r="A63" s="91"/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</row>
    <row r="64" spans="1:14" s="94" customFormat="1" ht="15.75">
      <c r="A64" s="91"/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3"/>
    </row>
    <row r="65" spans="1:13" ht="14.25" customHeight="1">
      <c r="A65" s="111" t="s">
        <v>34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3.5" customHeight="1">
      <c r="A66" s="146">
        <v>1</v>
      </c>
      <c r="B66" s="147" t="s">
        <v>79</v>
      </c>
      <c r="C66" s="146">
        <v>40</v>
      </c>
      <c r="D66" s="148">
        <f>E74</f>
        <v>1.7470532</v>
      </c>
      <c r="E66" s="148"/>
      <c r="F66" s="146">
        <v>1.3</v>
      </c>
      <c r="G66" s="146">
        <v>3.7</v>
      </c>
      <c r="H66" s="146">
        <v>1.62</v>
      </c>
      <c r="I66" s="146">
        <v>35.92</v>
      </c>
      <c r="J66" s="146">
        <v>18.7</v>
      </c>
      <c r="K66" s="146">
        <v>0.018</v>
      </c>
      <c r="L66" s="146">
        <v>23.3</v>
      </c>
      <c r="M66" s="146">
        <v>0.3</v>
      </c>
    </row>
    <row r="67" spans="1:13" ht="4.5" customHeight="1" hidden="1">
      <c r="A67" s="146"/>
      <c r="B67" s="147"/>
      <c r="C67" s="146"/>
      <c r="D67" s="148"/>
      <c r="E67" s="148"/>
      <c r="F67" s="146"/>
      <c r="G67" s="146"/>
      <c r="H67" s="146"/>
      <c r="I67" s="146"/>
      <c r="J67" s="146"/>
      <c r="K67" s="146"/>
      <c r="L67" s="146"/>
      <c r="M67" s="146"/>
    </row>
    <row r="68" spans="1:13" ht="15">
      <c r="A68" s="11"/>
      <c r="B68" s="14" t="s">
        <v>32</v>
      </c>
      <c r="C68" s="15">
        <v>39.6</v>
      </c>
      <c r="D68" s="15">
        <v>28.23</v>
      </c>
      <c r="E68" s="16">
        <f aca="true" t="shared" si="3" ref="E68:E73">C68*D68/1000</f>
        <v>1.1179080000000001</v>
      </c>
      <c r="F68" s="12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4" t="s">
        <v>20</v>
      </c>
      <c r="C69" s="15">
        <v>5</v>
      </c>
      <c r="D69" s="15">
        <v>31.1</v>
      </c>
      <c r="E69" s="16">
        <f t="shared" si="3"/>
        <v>0.1555</v>
      </c>
      <c r="F69" s="12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4" t="s">
        <v>80</v>
      </c>
      <c r="C70" s="15">
        <v>0.12</v>
      </c>
      <c r="D70" s="15">
        <v>41.96</v>
      </c>
      <c r="E70" s="16">
        <f t="shared" si="3"/>
        <v>0.0050352</v>
      </c>
      <c r="F70" s="12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4" t="s">
        <v>26</v>
      </c>
      <c r="C71" s="15">
        <v>2</v>
      </c>
      <c r="D71" s="15">
        <v>87.7</v>
      </c>
      <c r="E71" s="16">
        <f t="shared" si="3"/>
        <v>0.1754</v>
      </c>
      <c r="F71" s="12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4" t="s">
        <v>58</v>
      </c>
      <c r="C72" s="15">
        <v>2</v>
      </c>
      <c r="D72" s="15">
        <v>138.1</v>
      </c>
      <c r="E72" s="16">
        <f t="shared" si="3"/>
        <v>0.2762</v>
      </c>
      <c r="F72" s="12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4" t="s">
        <v>23</v>
      </c>
      <c r="C73" s="15">
        <v>1</v>
      </c>
      <c r="D73" s="15">
        <v>17.01</v>
      </c>
      <c r="E73" s="16">
        <f t="shared" si="3"/>
        <v>0.01701</v>
      </c>
      <c r="F73" s="12"/>
      <c r="G73" s="11"/>
      <c r="H73" s="11"/>
      <c r="I73" s="11"/>
      <c r="J73" s="11"/>
      <c r="K73" s="11"/>
      <c r="L73" s="11"/>
      <c r="M73" s="11"/>
    </row>
    <row r="74" spans="1:13" ht="13.5" customHeight="1">
      <c r="A74" s="142"/>
      <c r="B74" s="143"/>
      <c r="C74" s="143"/>
      <c r="D74" s="144"/>
      <c r="E74" s="16">
        <f>SUM(E68:E73)</f>
        <v>1.7470532</v>
      </c>
      <c r="F74" s="12"/>
      <c r="G74" s="11"/>
      <c r="H74" s="11"/>
      <c r="I74" s="11"/>
      <c r="J74" s="11"/>
      <c r="K74" s="11"/>
      <c r="L74" s="11"/>
      <c r="M74" s="11"/>
    </row>
    <row r="75" spans="1:13" ht="15.75">
      <c r="A75" s="47">
        <v>2</v>
      </c>
      <c r="B75" s="59" t="s">
        <v>67</v>
      </c>
      <c r="C75" s="47">
        <v>60</v>
      </c>
      <c r="D75" s="49">
        <f>E83</f>
        <v>16.290136</v>
      </c>
      <c r="E75" s="49"/>
      <c r="F75" s="47">
        <v>6.97</v>
      </c>
      <c r="G75" s="47">
        <v>3.28</v>
      </c>
      <c r="H75" s="47">
        <v>0.21</v>
      </c>
      <c r="I75" s="47">
        <v>42.5</v>
      </c>
      <c r="J75" s="47">
        <v>8</v>
      </c>
      <c r="K75" s="47">
        <v>0.075</v>
      </c>
      <c r="L75" s="47">
        <v>17.2</v>
      </c>
      <c r="M75" s="47">
        <v>0.86</v>
      </c>
    </row>
    <row r="76" spans="1:13" ht="15">
      <c r="A76" s="33"/>
      <c r="B76" s="14" t="s">
        <v>68</v>
      </c>
      <c r="C76" s="15">
        <v>65.5</v>
      </c>
      <c r="D76" s="13">
        <v>221.74</v>
      </c>
      <c r="E76" s="16">
        <f aca="true" t="shared" si="4" ref="E76:E82">C76*D76/1000</f>
        <v>14.523970000000002</v>
      </c>
      <c r="F76" s="36"/>
      <c r="G76" s="33"/>
      <c r="H76" s="33"/>
      <c r="I76" s="33"/>
      <c r="J76" s="33"/>
      <c r="K76" s="33"/>
      <c r="L76" s="33"/>
      <c r="M76" s="33"/>
    </row>
    <row r="77" spans="1:13" ht="15">
      <c r="A77" s="33"/>
      <c r="B77" s="14" t="s">
        <v>20</v>
      </c>
      <c r="C77" s="15">
        <v>13.8</v>
      </c>
      <c r="D77" s="13">
        <v>31.1</v>
      </c>
      <c r="E77" s="16">
        <f t="shared" si="4"/>
        <v>0.42918000000000006</v>
      </c>
      <c r="F77" s="36"/>
      <c r="G77" s="33"/>
      <c r="H77" s="33"/>
      <c r="I77" s="33"/>
      <c r="J77" s="33"/>
      <c r="K77" s="33"/>
      <c r="L77" s="33"/>
      <c r="M77" s="33"/>
    </row>
    <row r="78" spans="1:13" ht="15">
      <c r="A78" s="33"/>
      <c r="B78" s="14" t="s">
        <v>21</v>
      </c>
      <c r="C78" s="15">
        <v>6</v>
      </c>
      <c r="D78" s="13">
        <v>36.28</v>
      </c>
      <c r="E78" s="16">
        <f t="shared" si="4"/>
        <v>0.21768</v>
      </c>
      <c r="F78" s="36" t="s">
        <v>69</v>
      </c>
      <c r="G78" s="33"/>
      <c r="H78" s="33"/>
      <c r="I78" s="33"/>
      <c r="J78" s="33"/>
      <c r="K78" s="33"/>
      <c r="L78" s="33"/>
      <c r="M78" s="33"/>
    </row>
    <row r="79" spans="1:13" ht="15">
      <c r="A79" s="33"/>
      <c r="B79" s="14" t="s">
        <v>49</v>
      </c>
      <c r="C79" s="15">
        <v>6</v>
      </c>
      <c r="D79" s="13">
        <v>153.5</v>
      </c>
      <c r="E79" s="16">
        <f t="shared" si="4"/>
        <v>0.921</v>
      </c>
      <c r="F79" s="36"/>
      <c r="G79" s="33"/>
      <c r="H79" s="33"/>
      <c r="I79" s="33"/>
      <c r="J79" s="33"/>
      <c r="K79" s="33"/>
      <c r="L79" s="33"/>
      <c r="M79" s="33"/>
    </row>
    <row r="80" spans="1:13" ht="15">
      <c r="A80" s="33"/>
      <c r="B80" s="14" t="s">
        <v>58</v>
      </c>
      <c r="C80" s="15">
        <v>0.6</v>
      </c>
      <c r="D80" s="13">
        <v>138.1</v>
      </c>
      <c r="E80" s="16">
        <f t="shared" si="4"/>
        <v>0.08286</v>
      </c>
      <c r="F80" s="36"/>
      <c r="G80" s="33"/>
      <c r="H80" s="33"/>
      <c r="I80" s="33"/>
      <c r="J80" s="33"/>
      <c r="K80" s="33"/>
      <c r="L80" s="33"/>
      <c r="M80" s="33"/>
    </row>
    <row r="81" spans="1:13" ht="15">
      <c r="A81" s="33"/>
      <c r="B81" s="14" t="s">
        <v>26</v>
      </c>
      <c r="C81" s="15">
        <v>1.2</v>
      </c>
      <c r="D81" s="13">
        <v>87.7</v>
      </c>
      <c r="E81" s="16">
        <f t="shared" si="4"/>
        <v>0.10524</v>
      </c>
      <c r="F81" s="36"/>
      <c r="G81" s="33"/>
      <c r="H81" s="33"/>
      <c r="I81" s="33"/>
      <c r="J81" s="33"/>
      <c r="K81" s="33"/>
      <c r="L81" s="33"/>
      <c r="M81" s="33"/>
    </row>
    <row r="82" spans="1:13" ht="15">
      <c r="A82" s="33"/>
      <c r="B82" s="14" t="s">
        <v>23</v>
      </c>
      <c r="C82" s="15">
        <v>0.6</v>
      </c>
      <c r="D82" s="13">
        <v>17.01</v>
      </c>
      <c r="E82" s="16">
        <f t="shared" si="4"/>
        <v>0.010206000000000002</v>
      </c>
      <c r="F82" s="36"/>
      <c r="G82" s="33"/>
      <c r="H82" s="33"/>
      <c r="I82" s="33"/>
      <c r="J82" s="33"/>
      <c r="K82" s="33"/>
      <c r="L82" s="33"/>
      <c r="M82" s="33"/>
    </row>
    <row r="83" spans="1:13" ht="15.75">
      <c r="A83" s="157"/>
      <c r="B83" s="158"/>
      <c r="C83" s="158"/>
      <c r="D83" s="159"/>
      <c r="E83" s="16">
        <f>SUM(E76:E82)</f>
        <v>16.290136</v>
      </c>
      <c r="F83" s="37"/>
      <c r="G83" s="8"/>
      <c r="H83" s="8"/>
      <c r="I83" s="8"/>
      <c r="J83" s="8"/>
      <c r="K83" s="8"/>
      <c r="L83" s="8"/>
      <c r="M83" s="8"/>
    </row>
    <row r="84" spans="1:13" ht="15.75" customHeight="1">
      <c r="A84" s="109">
        <v>3</v>
      </c>
      <c r="B84" s="151" t="s">
        <v>83</v>
      </c>
      <c r="C84" s="109" t="s">
        <v>71</v>
      </c>
      <c r="D84" s="134">
        <f>E91</f>
        <v>12.215355</v>
      </c>
      <c r="E84" s="134"/>
      <c r="F84" s="109">
        <v>11.4</v>
      </c>
      <c r="G84" s="109">
        <v>8.78</v>
      </c>
      <c r="H84" s="109">
        <v>56.09</v>
      </c>
      <c r="I84" s="109">
        <v>178.62</v>
      </c>
      <c r="J84" s="109">
        <v>0</v>
      </c>
      <c r="K84" s="109">
        <v>0.093</v>
      </c>
      <c r="L84" s="109">
        <v>44.4</v>
      </c>
      <c r="M84" s="109">
        <v>0.8</v>
      </c>
    </row>
    <row r="85" spans="1:13" ht="0.75" customHeight="1">
      <c r="A85" s="110"/>
      <c r="B85" s="152"/>
      <c r="C85" s="110"/>
      <c r="D85" s="135"/>
      <c r="E85" s="135"/>
      <c r="F85" s="110"/>
      <c r="G85" s="110"/>
      <c r="H85" s="110"/>
      <c r="I85" s="110"/>
      <c r="J85" s="110"/>
      <c r="K85" s="110"/>
      <c r="L85" s="110"/>
      <c r="M85" s="110"/>
    </row>
    <row r="86" spans="1:13" ht="15">
      <c r="A86" s="11"/>
      <c r="B86" s="38" t="s">
        <v>42</v>
      </c>
      <c r="C86" s="15">
        <v>175.5</v>
      </c>
      <c r="D86" s="13">
        <v>29.5</v>
      </c>
      <c r="E86" s="16">
        <f>C86*D86/1000</f>
        <v>5.17725</v>
      </c>
      <c r="F86" s="12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38" t="s">
        <v>35</v>
      </c>
      <c r="C87" s="15">
        <v>24</v>
      </c>
      <c r="D87" s="13">
        <v>70.21</v>
      </c>
      <c r="E87" s="16">
        <f>C87*D87/1000</f>
        <v>1.6850399999999999</v>
      </c>
      <c r="F87" s="12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9" t="s">
        <v>22</v>
      </c>
      <c r="C88" s="15">
        <v>5</v>
      </c>
      <c r="D88" s="13">
        <v>561.69</v>
      </c>
      <c r="E88" s="16">
        <f>C88*D88/1000</f>
        <v>2.80845</v>
      </c>
      <c r="F88" s="12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38" t="s">
        <v>22</v>
      </c>
      <c r="C89" s="15">
        <v>4.5</v>
      </c>
      <c r="D89" s="13">
        <v>561.69</v>
      </c>
      <c r="E89" s="16">
        <f>C89*D89/1000</f>
        <v>2.5276050000000003</v>
      </c>
      <c r="F89" s="12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38" t="s">
        <v>23</v>
      </c>
      <c r="C90" s="15">
        <v>1</v>
      </c>
      <c r="D90" s="13">
        <v>17.01</v>
      </c>
      <c r="E90" s="16">
        <f>C90*D90/1000</f>
        <v>0.01701</v>
      </c>
      <c r="F90" s="12"/>
      <c r="G90" s="11"/>
      <c r="H90" s="11"/>
      <c r="I90" s="11"/>
      <c r="J90" s="11"/>
      <c r="K90" s="11"/>
      <c r="L90" s="11"/>
      <c r="M90" s="11"/>
    </row>
    <row r="91" spans="1:13" ht="15">
      <c r="A91" s="142"/>
      <c r="B91" s="143"/>
      <c r="C91" s="143"/>
      <c r="D91" s="144"/>
      <c r="E91" s="16">
        <f>SUM(E86:E90)</f>
        <v>12.215355</v>
      </c>
      <c r="F91" s="12"/>
      <c r="G91" s="11"/>
      <c r="H91" s="11"/>
      <c r="I91" s="11"/>
      <c r="J91" s="11"/>
      <c r="K91" s="11"/>
      <c r="L91" s="11"/>
      <c r="M91" s="11"/>
    </row>
    <row r="92" spans="1:13" ht="15.75">
      <c r="A92" s="47">
        <v>4</v>
      </c>
      <c r="B92" s="48" t="s">
        <v>72</v>
      </c>
      <c r="C92" s="47">
        <v>40</v>
      </c>
      <c r="D92" s="49">
        <v>2.97</v>
      </c>
      <c r="E92" s="49"/>
      <c r="F92" s="47">
        <v>2.64</v>
      </c>
      <c r="G92" s="47">
        <v>4.48</v>
      </c>
      <c r="H92" s="47">
        <v>13.68</v>
      </c>
      <c r="I92" s="47">
        <v>82.4</v>
      </c>
      <c r="J92" s="47">
        <v>0</v>
      </c>
      <c r="K92" s="47">
        <v>0.168</v>
      </c>
      <c r="L92" s="47">
        <v>17.6</v>
      </c>
      <c r="M92" s="47">
        <v>4.68</v>
      </c>
    </row>
    <row r="93" spans="1:13" ht="15.75">
      <c r="A93" s="47">
        <v>5</v>
      </c>
      <c r="B93" s="48" t="s">
        <v>121</v>
      </c>
      <c r="C93" s="47">
        <v>200</v>
      </c>
      <c r="D93" s="49">
        <f>E98</f>
        <v>4.52305</v>
      </c>
      <c r="E93" s="49"/>
      <c r="F93" s="47">
        <v>1.52</v>
      </c>
      <c r="G93" s="47">
        <v>1.35</v>
      </c>
      <c r="H93" s="47">
        <v>15.9</v>
      </c>
      <c r="I93" s="47">
        <v>181</v>
      </c>
      <c r="J93" s="47">
        <v>1.33</v>
      </c>
      <c r="K93" s="47">
        <v>0.16</v>
      </c>
      <c r="L93" s="47">
        <v>126.6</v>
      </c>
      <c r="M93" s="47">
        <v>0.41</v>
      </c>
    </row>
    <row r="94" spans="1:13" ht="15">
      <c r="A94" s="11"/>
      <c r="B94" s="19" t="s">
        <v>122</v>
      </c>
      <c r="C94" s="15">
        <v>1</v>
      </c>
      <c r="D94" s="13">
        <v>750.2</v>
      </c>
      <c r="E94" s="11">
        <f>C94*D94/1000</f>
        <v>0.7502000000000001</v>
      </c>
      <c r="F94" s="12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9" t="s">
        <v>26</v>
      </c>
      <c r="C95" s="15">
        <v>15</v>
      </c>
      <c r="D95" s="13">
        <v>87.7</v>
      </c>
      <c r="E95" s="16">
        <f>C95*D95/1000</f>
        <v>1.3155</v>
      </c>
      <c r="F95" s="12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9" t="s">
        <v>123</v>
      </c>
      <c r="C96" s="15">
        <v>35</v>
      </c>
      <c r="D96" s="13">
        <v>70.21</v>
      </c>
      <c r="E96" s="16">
        <f>C96*D96/1000</f>
        <v>2.45735</v>
      </c>
      <c r="F96" s="12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9" t="s">
        <v>108</v>
      </c>
      <c r="C97" s="15">
        <v>164</v>
      </c>
      <c r="D97" s="13">
        <v>0</v>
      </c>
      <c r="E97" s="16">
        <f>C97*D97/1000</f>
        <v>0</v>
      </c>
      <c r="F97" s="12"/>
      <c r="G97" s="11"/>
      <c r="H97" s="11"/>
      <c r="I97" s="11"/>
      <c r="J97" s="11"/>
      <c r="K97" s="11"/>
      <c r="L97" s="11"/>
      <c r="M97" s="11"/>
    </row>
    <row r="98" spans="1:13" ht="15">
      <c r="A98" s="126"/>
      <c r="B98" s="126"/>
      <c r="C98" s="126"/>
      <c r="D98" s="126"/>
      <c r="E98" s="16">
        <f>SUM(E94:E97)</f>
        <v>4.52305</v>
      </c>
      <c r="F98" s="12"/>
      <c r="G98" s="11"/>
      <c r="H98" s="11"/>
      <c r="I98" s="11"/>
      <c r="J98" s="11"/>
      <c r="K98" s="11"/>
      <c r="L98" s="11"/>
      <c r="M98" s="11"/>
    </row>
    <row r="99" spans="1:13" ht="15.75">
      <c r="A99" s="145" t="s">
        <v>28</v>
      </c>
      <c r="B99" s="145"/>
      <c r="C99" s="145"/>
      <c r="D99" s="49">
        <f>D66+D75+D84+D92+D93</f>
        <v>37.7455942</v>
      </c>
      <c r="E99" s="49"/>
      <c r="F99" s="49">
        <f aca="true" t="shared" si="5" ref="F99:M99">F66+F75+F84+F92+F93</f>
        <v>23.830000000000002</v>
      </c>
      <c r="G99" s="49">
        <f t="shared" si="5"/>
        <v>21.590000000000003</v>
      </c>
      <c r="H99" s="49">
        <f t="shared" si="5"/>
        <v>87.5</v>
      </c>
      <c r="I99" s="49">
        <f t="shared" si="5"/>
        <v>520.44</v>
      </c>
      <c r="J99" s="49">
        <f t="shared" si="5"/>
        <v>28.03</v>
      </c>
      <c r="K99" s="49">
        <f t="shared" si="5"/>
        <v>0.514</v>
      </c>
      <c r="L99" s="49">
        <f t="shared" si="5"/>
        <v>229.1</v>
      </c>
      <c r="M99" s="49">
        <f t="shared" si="5"/>
        <v>7.05</v>
      </c>
    </row>
    <row r="100" spans="1:13" ht="15.75">
      <c r="A100" s="117" t="s">
        <v>40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9"/>
    </row>
    <row r="101" spans="1:13" ht="15.75">
      <c r="A101" s="53">
        <v>1</v>
      </c>
      <c r="B101" s="56" t="s">
        <v>115</v>
      </c>
      <c r="C101" s="53" t="s">
        <v>84</v>
      </c>
      <c r="D101" s="55">
        <f>E107</f>
        <v>12.8053473</v>
      </c>
      <c r="E101" s="55"/>
      <c r="F101" s="53">
        <v>13.38</v>
      </c>
      <c r="G101" s="53">
        <v>14.27</v>
      </c>
      <c r="H101" s="53">
        <v>38.42</v>
      </c>
      <c r="I101" s="53">
        <v>227.91</v>
      </c>
      <c r="J101" s="53">
        <v>0</v>
      </c>
      <c r="K101" s="53">
        <v>0.1</v>
      </c>
      <c r="L101" s="53">
        <v>23.3</v>
      </c>
      <c r="M101" s="53">
        <v>1.2</v>
      </c>
    </row>
    <row r="102" spans="1:13" ht="15">
      <c r="A102" s="11"/>
      <c r="B102" s="14" t="s">
        <v>85</v>
      </c>
      <c r="C102" s="15">
        <v>34.73</v>
      </c>
      <c r="D102" s="13">
        <v>35.07</v>
      </c>
      <c r="E102" s="16">
        <f>C102*D102/1000</f>
        <v>1.2179811</v>
      </c>
      <c r="F102" s="12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4" t="s">
        <v>35</v>
      </c>
      <c r="C103" s="15">
        <v>78.94</v>
      </c>
      <c r="D103" s="13">
        <v>70.21</v>
      </c>
      <c r="E103" s="16">
        <f>C103*D103/1000</f>
        <v>5.5423773999999995</v>
      </c>
      <c r="F103" s="12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4" t="s">
        <v>26</v>
      </c>
      <c r="C104" s="15">
        <v>4.73</v>
      </c>
      <c r="D104" s="13">
        <v>87.7</v>
      </c>
      <c r="E104" s="16">
        <f>C104*D104/1000</f>
        <v>0.41482100000000005</v>
      </c>
      <c r="F104" s="12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4" t="s">
        <v>22</v>
      </c>
      <c r="C105" s="15">
        <v>10</v>
      </c>
      <c r="D105" s="13">
        <v>561.69</v>
      </c>
      <c r="E105" s="16">
        <f>C105*D105/1000</f>
        <v>5.6169</v>
      </c>
      <c r="F105" s="12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4" t="s">
        <v>23</v>
      </c>
      <c r="C106" s="15">
        <v>0.78</v>
      </c>
      <c r="D106" s="13">
        <v>17.01</v>
      </c>
      <c r="E106" s="16">
        <f>C106*D106/1000</f>
        <v>0.013267800000000001</v>
      </c>
      <c r="F106" s="12"/>
      <c r="G106" s="11"/>
      <c r="H106" s="11"/>
      <c r="I106" s="11"/>
      <c r="J106" s="11"/>
      <c r="K106" s="11"/>
      <c r="L106" s="11"/>
      <c r="M106" s="11"/>
    </row>
    <row r="107" spans="1:13" ht="15">
      <c r="A107" s="142"/>
      <c r="B107" s="143"/>
      <c r="C107" s="143"/>
      <c r="D107" s="144"/>
      <c r="E107" s="13">
        <f>SUM(E102:E106)</f>
        <v>12.8053473</v>
      </c>
      <c r="F107" s="12"/>
      <c r="G107" s="11"/>
      <c r="H107" s="11"/>
      <c r="I107" s="11"/>
      <c r="J107" s="11"/>
      <c r="K107" s="11"/>
      <c r="L107" s="11"/>
      <c r="M107" s="11"/>
    </row>
    <row r="108" spans="1:13" ht="15.75">
      <c r="A108" s="53">
        <v>2</v>
      </c>
      <c r="B108" s="56" t="s">
        <v>110</v>
      </c>
      <c r="C108" s="53">
        <v>10</v>
      </c>
      <c r="D108" s="55">
        <v>5.85</v>
      </c>
      <c r="E108" s="55"/>
      <c r="F108" s="53">
        <v>4.83</v>
      </c>
      <c r="G108" s="53">
        <v>5.91</v>
      </c>
      <c r="H108" s="53">
        <v>0.07</v>
      </c>
      <c r="I108" s="53">
        <v>72</v>
      </c>
      <c r="J108" s="53">
        <v>2</v>
      </c>
      <c r="K108" s="53">
        <v>14.1</v>
      </c>
      <c r="L108" s="53">
        <v>3.58</v>
      </c>
      <c r="M108" s="53">
        <v>2.4</v>
      </c>
    </row>
    <row r="109" spans="1:13" ht="15.75">
      <c r="A109" s="53">
        <v>3</v>
      </c>
      <c r="B109" s="56" t="s">
        <v>72</v>
      </c>
      <c r="C109" s="53">
        <v>40</v>
      </c>
      <c r="D109" s="55">
        <v>2.97</v>
      </c>
      <c r="E109" s="55"/>
      <c r="F109" s="53">
        <v>2.64</v>
      </c>
      <c r="G109" s="53">
        <v>4.48</v>
      </c>
      <c r="H109" s="53">
        <v>13.68</v>
      </c>
      <c r="I109" s="53">
        <v>82.4</v>
      </c>
      <c r="J109" s="53">
        <v>0</v>
      </c>
      <c r="K109" s="53">
        <v>0.168</v>
      </c>
      <c r="L109" s="53">
        <v>17.6</v>
      </c>
      <c r="M109" s="53">
        <v>4.68</v>
      </c>
    </row>
    <row r="110" spans="1:13" ht="15.75">
      <c r="A110" s="53">
        <v>4</v>
      </c>
      <c r="B110" s="56" t="s">
        <v>25</v>
      </c>
      <c r="C110" s="53">
        <v>200</v>
      </c>
      <c r="D110" s="55">
        <f>E113</f>
        <v>2.0657</v>
      </c>
      <c r="E110" s="55"/>
      <c r="F110" s="53">
        <v>1.41</v>
      </c>
      <c r="G110" s="53">
        <v>1.24</v>
      </c>
      <c r="H110" s="53">
        <v>13.1</v>
      </c>
      <c r="I110" s="65">
        <v>60</v>
      </c>
      <c r="J110" s="65">
        <v>50</v>
      </c>
      <c r="K110" s="65">
        <v>6</v>
      </c>
      <c r="L110" s="65">
        <v>0.1</v>
      </c>
      <c r="M110" s="65">
        <v>1.7</v>
      </c>
    </row>
    <row r="111" spans="1:13" ht="15">
      <c r="A111" s="11"/>
      <c r="B111" s="14" t="s">
        <v>26</v>
      </c>
      <c r="C111" s="15">
        <v>15</v>
      </c>
      <c r="D111" s="13">
        <v>87.7</v>
      </c>
      <c r="E111" s="16">
        <f>C111*D111/1000</f>
        <v>1.3155</v>
      </c>
      <c r="F111" s="12"/>
      <c r="G111" s="11"/>
      <c r="H111" s="11"/>
      <c r="I111" s="17"/>
      <c r="J111" s="17"/>
      <c r="K111" s="17"/>
      <c r="L111" s="17"/>
      <c r="M111" s="17"/>
    </row>
    <row r="112" spans="1:13" ht="15">
      <c r="A112" s="11"/>
      <c r="B112" s="14" t="s">
        <v>27</v>
      </c>
      <c r="C112" s="15">
        <v>1</v>
      </c>
      <c r="D112" s="13">
        <v>750.2</v>
      </c>
      <c r="E112" s="16">
        <f>C112*D112/1000</f>
        <v>0.7502000000000001</v>
      </c>
      <c r="F112" s="12"/>
      <c r="G112" s="11"/>
      <c r="H112" s="11"/>
      <c r="I112" s="17"/>
      <c r="J112" s="17"/>
      <c r="K112" s="17"/>
      <c r="L112" s="17"/>
      <c r="M112" s="17"/>
    </row>
    <row r="113" spans="1:13" ht="15">
      <c r="A113" s="142"/>
      <c r="B113" s="143"/>
      <c r="C113" s="143"/>
      <c r="D113" s="144"/>
      <c r="E113" s="16">
        <f>E111+E112</f>
        <v>2.0657</v>
      </c>
      <c r="F113" s="12"/>
      <c r="G113" s="11"/>
      <c r="H113" s="11"/>
      <c r="I113" s="17"/>
      <c r="J113" s="17"/>
      <c r="K113" s="17"/>
      <c r="L113" s="17"/>
      <c r="M113" s="17"/>
    </row>
    <row r="114" spans="1:13" ht="16.5">
      <c r="A114" s="53">
        <v>5</v>
      </c>
      <c r="B114" s="56" t="s">
        <v>33</v>
      </c>
      <c r="C114" s="53">
        <v>74</v>
      </c>
      <c r="D114" s="55">
        <v>12.04</v>
      </c>
      <c r="E114" s="55"/>
      <c r="F114" s="76">
        <v>0.15</v>
      </c>
      <c r="G114" s="76">
        <v>0.15</v>
      </c>
      <c r="H114" s="76">
        <v>3.53</v>
      </c>
      <c r="I114" s="76">
        <v>16.92</v>
      </c>
      <c r="J114" s="53">
        <v>28</v>
      </c>
      <c r="K114" s="53">
        <v>0.093</v>
      </c>
      <c r="L114" s="53">
        <v>44.4</v>
      </c>
      <c r="M114" s="53">
        <v>0.8</v>
      </c>
    </row>
    <row r="115" spans="1:14" ht="15.75">
      <c r="A115" s="127" t="s">
        <v>28</v>
      </c>
      <c r="B115" s="127"/>
      <c r="C115" s="127"/>
      <c r="D115" s="55">
        <v>35.74</v>
      </c>
      <c r="E115" s="55"/>
      <c r="F115" s="55">
        <f aca="true" t="shared" si="6" ref="F115:M115">F101+F108+F109+F110+F114</f>
        <v>22.41</v>
      </c>
      <c r="G115" s="55">
        <f t="shared" si="6"/>
        <v>26.049999999999997</v>
      </c>
      <c r="H115" s="55">
        <f t="shared" si="6"/>
        <v>68.8</v>
      </c>
      <c r="I115" s="55">
        <f t="shared" si="6"/>
        <v>459.22999999999996</v>
      </c>
      <c r="J115" s="55">
        <f t="shared" si="6"/>
        <v>80</v>
      </c>
      <c r="K115" s="55">
        <f t="shared" si="6"/>
        <v>20.461</v>
      </c>
      <c r="L115" s="55">
        <f t="shared" si="6"/>
        <v>88.98</v>
      </c>
      <c r="M115" s="55">
        <f t="shared" si="6"/>
        <v>10.78</v>
      </c>
      <c r="N115" s="85">
        <f>D101+D108+D109+D110+D114</f>
        <v>35.7310473</v>
      </c>
    </row>
    <row r="116" spans="1:14" s="94" customFormat="1" ht="15.75">
      <c r="A116" s="91"/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3"/>
    </row>
    <row r="117" spans="1:14" s="94" customFormat="1" ht="15.75">
      <c r="A117" s="91"/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3"/>
    </row>
    <row r="118" spans="1:14" s="94" customFormat="1" ht="15.75">
      <c r="A118" s="91"/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3"/>
    </row>
    <row r="119" spans="1:14" s="94" customFormat="1" ht="15.75">
      <c r="A119" s="91"/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3"/>
    </row>
    <row r="120" spans="1:14" s="94" customFormat="1" ht="15.75">
      <c r="A120" s="91"/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3"/>
    </row>
    <row r="121" spans="1:14" s="94" customFormat="1" ht="15.75">
      <c r="A121" s="91"/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3"/>
    </row>
    <row r="122" spans="1:14" s="94" customFormat="1" ht="15.75">
      <c r="A122" s="91"/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3"/>
    </row>
    <row r="123" spans="1:14" s="94" customFormat="1" ht="15.75">
      <c r="A123" s="91"/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3"/>
    </row>
    <row r="124" spans="1:14" s="94" customFormat="1" ht="15.75">
      <c r="A124" s="91"/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3"/>
    </row>
    <row r="125" spans="1:14" s="94" customFormat="1" ht="15.75">
      <c r="A125" s="91"/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3"/>
    </row>
    <row r="126" spans="1:14" s="94" customFormat="1" ht="15.75">
      <c r="A126" s="91"/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3"/>
    </row>
    <row r="127" spans="1:14" s="94" customFormat="1" ht="15.75">
      <c r="A127" s="91"/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3"/>
    </row>
    <row r="128" spans="1:14" s="94" customFormat="1" ht="15.75">
      <c r="A128" s="91"/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3"/>
    </row>
    <row r="129" spans="1:14" s="94" customFormat="1" ht="15.75">
      <c r="A129" s="91"/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3"/>
    </row>
    <row r="130" spans="1:14" s="94" customFormat="1" ht="15.75">
      <c r="A130" s="91"/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3"/>
    </row>
    <row r="131" spans="1:14" s="94" customFormat="1" ht="15.75">
      <c r="A131" s="91"/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3"/>
    </row>
    <row r="132" spans="1:13" ht="15.75">
      <c r="A132" s="111" t="s">
        <v>46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1:13" ht="15.75">
      <c r="A133" s="47">
        <v>1</v>
      </c>
      <c r="B133" s="59" t="s">
        <v>66</v>
      </c>
      <c r="C133" s="47">
        <v>50</v>
      </c>
      <c r="D133" s="49">
        <f>E137</f>
        <v>1.7380882</v>
      </c>
      <c r="E133" s="49"/>
      <c r="F133" s="47">
        <v>0.71</v>
      </c>
      <c r="G133" s="47">
        <v>3.01</v>
      </c>
      <c r="H133" s="47">
        <v>4.13</v>
      </c>
      <c r="I133" s="47">
        <v>46.4</v>
      </c>
      <c r="J133" s="47">
        <v>18.9</v>
      </c>
      <c r="K133" s="47">
        <v>0.023</v>
      </c>
      <c r="L133" s="47">
        <v>17.4</v>
      </c>
      <c r="M133" s="47">
        <v>1.53</v>
      </c>
    </row>
    <row r="134" spans="1:13" ht="15">
      <c r="A134" s="33"/>
      <c r="B134" s="34" t="s">
        <v>48</v>
      </c>
      <c r="C134" s="35">
        <v>60.83</v>
      </c>
      <c r="D134" s="35">
        <v>21.53</v>
      </c>
      <c r="E134" s="16">
        <f>C134*D134/1000</f>
        <v>1.3096699</v>
      </c>
      <c r="F134" s="36"/>
      <c r="G134" s="33"/>
      <c r="H134" s="33"/>
      <c r="I134" s="33"/>
      <c r="J134" s="33"/>
      <c r="K134" s="33"/>
      <c r="L134" s="33"/>
      <c r="M134" s="33"/>
    </row>
    <row r="135" spans="1:13" ht="15">
      <c r="A135" s="33"/>
      <c r="B135" s="34" t="s">
        <v>58</v>
      </c>
      <c r="C135" s="35">
        <v>3</v>
      </c>
      <c r="D135" s="35">
        <v>138.1</v>
      </c>
      <c r="E135" s="16">
        <f>C135*D135/1000</f>
        <v>0.41429999999999995</v>
      </c>
      <c r="F135" s="36"/>
      <c r="G135" s="33"/>
      <c r="H135" s="33"/>
      <c r="I135" s="33"/>
      <c r="J135" s="33"/>
      <c r="K135" s="33"/>
      <c r="L135" s="33"/>
      <c r="M135" s="33"/>
    </row>
    <row r="136" spans="1:13" ht="15">
      <c r="A136" s="33"/>
      <c r="B136" s="34" t="s">
        <v>23</v>
      </c>
      <c r="C136" s="35">
        <v>0.83</v>
      </c>
      <c r="D136" s="35">
        <v>17.01</v>
      </c>
      <c r="E136" s="16">
        <f>C136*D136/1000</f>
        <v>0.014118300000000002</v>
      </c>
      <c r="F136" s="36"/>
      <c r="G136" s="33"/>
      <c r="H136" s="33"/>
      <c r="I136" s="33"/>
      <c r="J136" s="33"/>
      <c r="K136" s="33"/>
      <c r="L136" s="33"/>
      <c r="M136" s="33"/>
    </row>
    <row r="137" spans="1:13" ht="15">
      <c r="A137" s="129"/>
      <c r="B137" s="130"/>
      <c r="C137" s="130"/>
      <c r="D137" s="131"/>
      <c r="E137" s="16">
        <f>SUM(E134:E136)</f>
        <v>1.7380882</v>
      </c>
      <c r="F137" s="36"/>
      <c r="G137" s="33"/>
      <c r="H137" s="33"/>
      <c r="I137" s="33"/>
      <c r="J137" s="33"/>
      <c r="K137" s="33"/>
      <c r="L137" s="33"/>
      <c r="M137" s="33"/>
    </row>
    <row r="138" spans="1:13" ht="15.75">
      <c r="A138" s="47">
        <v>2</v>
      </c>
      <c r="B138" s="73" t="s">
        <v>86</v>
      </c>
      <c r="C138" s="47">
        <v>200</v>
      </c>
      <c r="D138" s="49">
        <f>E146</f>
        <v>36.7666768</v>
      </c>
      <c r="E138" s="49"/>
      <c r="F138" s="47">
        <v>13.38</v>
      </c>
      <c r="G138" s="47">
        <v>17.27</v>
      </c>
      <c r="H138" s="47">
        <v>38.42</v>
      </c>
      <c r="I138" s="47">
        <v>285.34</v>
      </c>
      <c r="J138" s="47">
        <v>0</v>
      </c>
      <c r="K138" s="47">
        <v>0.1</v>
      </c>
      <c r="L138" s="47">
        <v>23.3</v>
      </c>
      <c r="M138" s="47">
        <v>1.2</v>
      </c>
    </row>
    <row r="139" spans="1:13" ht="15">
      <c r="A139" s="15"/>
      <c r="B139" s="38" t="s">
        <v>87</v>
      </c>
      <c r="C139" s="15">
        <v>131.33</v>
      </c>
      <c r="D139" s="13">
        <v>220.04</v>
      </c>
      <c r="E139" s="16">
        <f aca="true" t="shared" si="7" ref="E139:E145">C139*D139/1000</f>
        <v>28.8978532</v>
      </c>
      <c r="F139" s="12"/>
      <c r="G139" s="15"/>
      <c r="H139" s="15"/>
      <c r="I139" s="15"/>
      <c r="J139" s="15"/>
      <c r="K139" s="15"/>
      <c r="L139" s="15"/>
      <c r="M139" s="15"/>
    </row>
    <row r="140" spans="1:13" ht="15">
      <c r="A140" s="15"/>
      <c r="B140" s="38" t="s">
        <v>58</v>
      </c>
      <c r="C140" s="15">
        <v>9.33</v>
      </c>
      <c r="D140" s="13">
        <v>138.1</v>
      </c>
      <c r="E140" s="16">
        <f t="shared" si="7"/>
        <v>1.288473</v>
      </c>
      <c r="F140" s="12"/>
      <c r="G140" s="15"/>
      <c r="H140" s="15"/>
      <c r="I140" s="15"/>
      <c r="J140" s="15"/>
      <c r="K140" s="15"/>
      <c r="L140" s="15"/>
      <c r="M140" s="15"/>
    </row>
    <row r="141" spans="1:13" ht="15">
      <c r="A141" s="15"/>
      <c r="B141" s="38" t="s">
        <v>21</v>
      </c>
      <c r="C141" s="15">
        <v>10.66</v>
      </c>
      <c r="D141" s="13">
        <v>36.28</v>
      </c>
      <c r="E141" s="16">
        <f t="shared" si="7"/>
        <v>0.3867448</v>
      </c>
      <c r="F141" s="12"/>
      <c r="G141" s="15"/>
      <c r="H141" s="15"/>
      <c r="I141" s="15"/>
      <c r="J141" s="15"/>
      <c r="K141" s="15"/>
      <c r="L141" s="15"/>
      <c r="M141" s="15"/>
    </row>
    <row r="142" spans="1:13" ht="15">
      <c r="A142" s="15"/>
      <c r="B142" s="38" t="s">
        <v>20</v>
      </c>
      <c r="C142" s="15">
        <v>13.33</v>
      </c>
      <c r="D142" s="13">
        <v>31.1</v>
      </c>
      <c r="E142" s="16">
        <f t="shared" si="7"/>
        <v>0.41456300000000007</v>
      </c>
      <c r="F142" s="12"/>
      <c r="G142" s="15"/>
      <c r="H142" s="15"/>
      <c r="I142" s="15"/>
      <c r="J142" s="15"/>
      <c r="K142" s="15"/>
      <c r="L142" s="15"/>
      <c r="M142" s="15"/>
    </row>
    <row r="143" spans="1:13" ht="15">
      <c r="A143" s="15"/>
      <c r="B143" s="38" t="s">
        <v>49</v>
      </c>
      <c r="C143" s="15">
        <v>6.66</v>
      </c>
      <c r="D143" s="13">
        <v>153.5</v>
      </c>
      <c r="E143" s="16">
        <f t="shared" si="7"/>
        <v>1.02231</v>
      </c>
      <c r="F143" s="12"/>
      <c r="G143" s="15"/>
      <c r="H143" s="15"/>
      <c r="I143" s="15"/>
      <c r="J143" s="15"/>
      <c r="K143" s="15"/>
      <c r="L143" s="15"/>
      <c r="M143" s="15"/>
    </row>
    <row r="144" spans="1:13" ht="15">
      <c r="A144" s="15"/>
      <c r="B144" s="38" t="s">
        <v>19</v>
      </c>
      <c r="C144" s="15">
        <v>46.66</v>
      </c>
      <c r="D144" s="13">
        <v>101.58</v>
      </c>
      <c r="E144" s="16">
        <f t="shared" si="7"/>
        <v>4.739722799999999</v>
      </c>
      <c r="F144" s="12"/>
      <c r="G144" s="15"/>
      <c r="H144" s="15"/>
      <c r="I144" s="15"/>
      <c r="J144" s="15"/>
      <c r="K144" s="15"/>
      <c r="L144" s="15"/>
      <c r="M144" s="15"/>
    </row>
    <row r="145" spans="1:13" ht="15">
      <c r="A145" s="15"/>
      <c r="B145" s="38" t="s">
        <v>23</v>
      </c>
      <c r="C145" s="15">
        <v>1</v>
      </c>
      <c r="D145" s="13">
        <v>17.01</v>
      </c>
      <c r="E145" s="16">
        <f t="shared" si="7"/>
        <v>0.01701</v>
      </c>
      <c r="F145" s="12"/>
      <c r="G145" s="15"/>
      <c r="H145" s="15"/>
      <c r="I145" s="15"/>
      <c r="J145" s="15"/>
      <c r="K145" s="15"/>
      <c r="L145" s="15"/>
      <c r="M145" s="15"/>
    </row>
    <row r="146" spans="1:13" ht="15">
      <c r="A146" s="114"/>
      <c r="B146" s="115"/>
      <c r="C146" s="115"/>
      <c r="D146" s="116"/>
      <c r="E146" s="13">
        <f>SUM(E139:E145)</f>
        <v>36.7666768</v>
      </c>
      <c r="F146" s="12"/>
      <c r="G146" s="15"/>
      <c r="H146" s="15"/>
      <c r="I146" s="15"/>
      <c r="J146" s="15"/>
      <c r="K146" s="15"/>
      <c r="L146" s="15"/>
      <c r="M146" s="15"/>
    </row>
    <row r="147" spans="1:13" ht="15.75">
      <c r="A147" s="47">
        <v>3</v>
      </c>
      <c r="B147" s="48" t="s">
        <v>72</v>
      </c>
      <c r="C147" s="47">
        <v>40</v>
      </c>
      <c r="D147" s="49">
        <v>2.97</v>
      </c>
      <c r="E147" s="49"/>
      <c r="F147" s="47">
        <v>2.64</v>
      </c>
      <c r="G147" s="47">
        <v>4.48</v>
      </c>
      <c r="H147" s="47">
        <v>13.68</v>
      </c>
      <c r="I147" s="47">
        <v>82.4</v>
      </c>
      <c r="J147" s="47">
        <v>0</v>
      </c>
      <c r="K147" s="47">
        <v>0.168</v>
      </c>
      <c r="L147" s="47">
        <v>17.6</v>
      </c>
      <c r="M147" s="47">
        <v>4.68</v>
      </c>
    </row>
    <row r="148" spans="1:13" ht="15.75">
      <c r="A148" s="47">
        <v>4</v>
      </c>
      <c r="B148" s="48" t="s">
        <v>121</v>
      </c>
      <c r="C148" s="47">
        <v>200</v>
      </c>
      <c r="D148" s="49">
        <f>E153</f>
        <v>4.52305</v>
      </c>
      <c r="E148" s="49"/>
      <c r="F148" s="47">
        <v>1.52</v>
      </c>
      <c r="G148" s="47">
        <v>1.35</v>
      </c>
      <c r="H148" s="47">
        <v>15.9</v>
      </c>
      <c r="I148" s="47">
        <v>181</v>
      </c>
      <c r="J148" s="47">
        <v>1.33</v>
      </c>
      <c r="K148" s="47">
        <v>0.16</v>
      </c>
      <c r="L148" s="47">
        <v>126.6</v>
      </c>
      <c r="M148" s="47">
        <v>0.41</v>
      </c>
    </row>
    <row r="149" spans="1:13" ht="15">
      <c r="A149" s="11"/>
      <c r="B149" s="19" t="s">
        <v>122</v>
      </c>
      <c r="C149" s="15">
        <v>1</v>
      </c>
      <c r="D149" s="13">
        <v>750.2</v>
      </c>
      <c r="E149" s="11">
        <f>C149*D149/1000</f>
        <v>0.7502000000000001</v>
      </c>
      <c r="F149" s="12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9" t="s">
        <v>26</v>
      </c>
      <c r="C150" s="15">
        <v>15</v>
      </c>
      <c r="D150" s="13">
        <v>87.7</v>
      </c>
      <c r="E150" s="16">
        <f>C150*D150/1000</f>
        <v>1.3155</v>
      </c>
      <c r="F150" s="12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9" t="s">
        <v>123</v>
      </c>
      <c r="C151" s="15">
        <v>35</v>
      </c>
      <c r="D151" s="13">
        <v>70.21</v>
      </c>
      <c r="E151" s="16">
        <f>C151*D151/1000</f>
        <v>2.45735</v>
      </c>
      <c r="F151" s="12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9" t="s">
        <v>108</v>
      </c>
      <c r="C152" s="15">
        <v>164</v>
      </c>
      <c r="D152" s="13">
        <v>0</v>
      </c>
      <c r="E152" s="16">
        <f>C152*D152/1000</f>
        <v>0</v>
      </c>
      <c r="F152" s="12"/>
      <c r="G152" s="11"/>
      <c r="H152" s="11"/>
      <c r="I152" s="11"/>
      <c r="J152" s="11"/>
      <c r="K152" s="11"/>
      <c r="L152" s="11"/>
      <c r="M152" s="11"/>
    </row>
    <row r="153" spans="1:13" ht="15">
      <c r="A153" s="126"/>
      <c r="B153" s="126"/>
      <c r="C153" s="126"/>
      <c r="D153" s="126"/>
      <c r="E153" s="16">
        <f>SUM(E149:E152)</f>
        <v>4.52305</v>
      </c>
      <c r="F153" s="12"/>
      <c r="G153" s="11"/>
      <c r="H153" s="11"/>
      <c r="I153" s="11"/>
      <c r="J153" s="11"/>
      <c r="K153" s="11"/>
      <c r="L153" s="11"/>
      <c r="M153" s="11"/>
    </row>
    <row r="154" spans="1:13" ht="15.75">
      <c r="A154" s="145" t="s">
        <v>28</v>
      </c>
      <c r="B154" s="145"/>
      <c r="C154" s="145"/>
      <c r="D154" s="49">
        <f>D133+D138+D147+D148</f>
        <v>45.997814999999996</v>
      </c>
      <c r="E154" s="49"/>
      <c r="F154" s="49">
        <f>F133+F138+F147+F148</f>
        <v>18.25</v>
      </c>
      <c r="G154" s="49">
        <f aca="true" t="shared" si="8" ref="G154:M154">G133+G138+G147+G148</f>
        <v>26.110000000000003</v>
      </c>
      <c r="H154" s="49">
        <f t="shared" si="8"/>
        <v>72.13000000000001</v>
      </c>
      <c r="I154" s="49">
        <f t="shared" si="8"/>
        <v>595.14</v>
      </c>
      <c r="J154" s="49">
        <f t="shared" si="8"/>
        <v>20.229999999999997</v>
      </c>
      <c r="K154" s="49">
        <f t="shared" si="8"/>
        <v>0.45100000000000007</v>
      </c>
      <c r="L154" s="49">
        <f t="shared" si="8"/>
        <v>184.9</v>
      </c>
      <c r="M154" s="49">
        <f t="shared" si="8"/>
        <v>7.82</v>
      </c>
    </row>
    <row r="155" spans="1:13" s="94" customFormat="1" ht="15.75">
      <c r="A155" s="91"/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1:13" s="94" customFormat="1" ht="15.75">
      <c r="A156" s="91"/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1:13" s="94" customFormat="1" ht="15.75">
      <c r="A157" s="91"/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1:13" s="94" customFormat="1" ht="15.75">
      <c r="A158" s="91"/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1:13" s="94" customFormat="1" ht="15.75">
      <c r="A159" s="91"/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1:13" s="94" customFormat="1" ht="15.75">
      <c r="A160" s="91"/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1:13" s="94" customFormat="1" ht="15.75">
      <c r="A161" s="91"/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1:13" s="94" customFormat="1" ht="15.75">
      <c r="A162" s="91"/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1:13" s="94" customFormat="1" ht="15.75">
      <c r="A163" s="91"/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1:13" s="94" customFormat="1" ht="15.75">
      <c r="A164" s="91"/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1:13" ht="15.75">
      <c r="A165" s="111" t="s">
        <v>50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1:13" ht="15.75" customHeight="1">
      <c r="A166" s="125">
        <v>1</v>
      </c>
      <c r="B166" s="153" t="s">
        <v>88</v>
      </c>
      <c r="C166" s="125" t="s">
        <v>71</v>
      </c>
      <c r="D166" s="124">
        <f>E175</f>
        <v>41.437036400000004</v>
      </c>
      <c r="E166" s="124"/>
      <c r="F166" s="125">
        <v>9.26</v>
      </c>
      <c r="G166" s="125">
        <v>6.46</v>
      </c>
      <c r="H166" s="125">
        <v>30.2</v>
      </c>
      <c r="I166" s="125">
        <v>296.44</v>
      </c>
      <c r="J166" s="125">
        <v>2.76</v>
      </c>
      <c r="K166" s="125">
        <v>0.19</v>
      </c>
      <c r="L166" s="125">
        <v>124.5</v>
      </c>
      <c r="M166" s="125">
        <v>0.56</v>
      </c>
    </row>
    <row r="167" spans="1:13" ht="15.75" customHeight="1">
      <c r="A167" s="125"/>
      <c r="B167" s="153"/>
      <c r="C167" s="125"/>
      <c r="D167" s="124"/>
      <c r="E167" s="124"/>
      <c r="F167" s="125"/>
      <c r="G167" s="125"/>
      <c r="H167" s="125"/>
      <c r="I167" s="125"/>
      <c r="J167" s="125"/>
      <c r="K167" s="125"/>
      <c r="L167" s="125"/>
      <c r="M167" s="125"/>
    </row>
    <row r="168" spans="1:13" ht="15">
      <c r="A168" s="11"/>
      <c r="B168" s="14" t="s">
        <v>89</v>
      </c>
      <c r="C168" s="15">
        <v>88.67</v>
      </c>
      <c r="D168" s="13">
        <v>377</v>
      </c>
      <c r="E168" s="16">
        <f aca="true" t="shared" si="9" ref="E168:E174">C168*D168/1000</f>
        <v>33.42859000000001</v>
      </c>
      <c r="F168" s="12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4" t="s">
        <v>90</v>
      </c>
      <c r="C169" s="15">
        <v>8</v>
      </c>
      <c r="D169" s="13">
        <v>47.84</v>
      </c>
      <c r="E169" s="16">
        <f t="shared" si="9"/>
        <v>0.38272</v>
      </c>
      <c r="F169" s="12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4" t="s">
        <v>26</v>
      </c>
      <c r="C170" s="15">
        <v>6.66</v>
      </c>
      <c r="D170" s="13">
        <v>87.7</v>
      </c>
      <c r="E170" s="16">
        <f t="shared" si="9"/>
        <v>0.584082</v>
      </c>
      <c r="F170" s="12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4" t="s">
        <v>91</v>
      </c>
      <c r="C171" s="15">
        <v>12</v>
      </c>
      <c r="D171" s="13">
        <v>194.53</v>
      </c>
      <c r="E171" s="16">
        <f t="shared" si="9"/>
        <v>2.33436</v>
      </c>
      <c r="F171" s="12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4" t="s">
        <v>22</v>
      </c>
      <c r="C172" s="15">
        <v>3.33</v>
      </c>
      <c r="D172" s="13">
        <v>561.69</v>
      </c>
      <c r="E172" s="13">
        <f t="shared" si="9"/>
        <v>1.8704277000000002</v>
      </c>
      <c r="F172" s="12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4" t="s">
        <v>23</v>
      </c>
      <c r="C173" s="15">
        <v>1.67</v>
      </c>
      <c r="D173" s="13">
        <v>17.01</v>
      </c>
      <c r="E173" s="13">
        <f t="shared" si="9"/>
        <v>0.0284067</v>
      </c>
      <c r="F173" s="12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4" t="s">
        <v>22</v>
      </c>
      <c r="C174" s="15">
        <v>5</v>
      </c>
      <c r="D174" s="13">
        <v>561.69</v>
      </c>
      <c r="E174" s="13">
        <f t="shared" si="9"/>
        <v>2.80845</v>
      </c>
      <c r="F174" s="12"/>
      <c r="G174" s="11"/>
      <c r="H174" s="11"/>
      <c r="I174" s="11"/>
      <c r="J174" s="11"/>
      <c r="K174" s="11"/>
      <c r="L174" s="11"/>
      <c r="M174" s="11"/>
    </row>
    <row r="175" spans="1:13" ht="15">
      <c r="A175" s="142"/>
      <c r="B175" s="143"/>
      <c r="C175" s="143"/>
      <c r="D175" s="144"/>
      <c r="E175" s="13">
        <f>SUM(E168:E174)</f>
        <v>41.437036400000004</v>
      </c>
      <c r="F175" s="12"/>
      <c r="G175" s="11"/>
      <c r="H175" s="11"/>
      <c r="I175" s="11"/>
      <c r="J175" s="11"/>
      <c r="K175" s="11"/>
      <c r="L175" s="11"/>
      <c r="M175" s="11"/>
    </row>
    <row r="176" spans="1:13" ht="15.75">
      <c r="A176" s="53">
        <v>2</v>
      </c>
      <c r="B176" s="54" t="s">
        <v>72</v>
      </c>
      <c r="C176" s="53">
        <v>40</v>
      </c>
      <c r="D176" s="55">
        <v>2.97</v>
      </c>
      <c r="E176" s="55"/>
      <c r="F176" s="53">
        <v>2.64</v>
      </c>
      <c r="G176" s="53">
        <v>4.48</v>
      </c>
      <c r="H176" s="53">
        <v>13.68</v>
      </c>
      <c r="I176" s="53">
        <v>82.4</v>
      </c>
      <c r="J176" s="53">
        <v>0</v>
      </c>
      <c r="K176" s="53">
        <v>0.168</v>
      </c>
      <c r="L176" s="53">
        <v>17.6</v>
      </c>
      <c r="M176" s="53">
        <v>4.68</v>
      </c>
    </row>
    <row r="177" spans="1:13" ht="15.75">
      <c r="A177" s="53">
        <v>3</v>
      </c>
      <c r="B177" s="56" t="s">
        <v>25</v>
      </c>
      <c r="C177" s="53">
        <v>200</v>
      </c>
      <c r="D177" s="55">
        <f>E180</f>
        <v>2.0657</v>
      </c>
      <c r="E177" s="55"/>
      <c r="F177" s="53">
        <v>1.41</v>
      </c>
      <c r="G177" s="53">
        <v>1.24</v>
      </c>
      <c r="H177" s="53">
        <v>13.1</v>
      </c>
      <c r="I177" s="65">
        <v>60</v>
      </c>
      <c r="J177" s="65">
        <v>50</v>
      </c>
      <c r="K177" s="65">
        <v>6</v>
      </c>
      <c r="L177" s="65">
        <v>0.1</v>
      </c>
      <c r="M177" s="65">
        <v>1.7</v>
      </c>
    </row>
    <row r="178" spans="1:13" ht="15">
      <c r="A178" s="11"/>
      <c r="B178" s="14" t="s">
        <v>26</v>
      </c>
      <c r="C178" s="15">
        <v>15</v>
      </c>
      <c r="D178" s="13">
        <v>87.7</v>
      </c>
      <c r="E178" s="16">
        <f>C178*D178/1000</f>
        <v>1.3155</v>
      </c>
      <c r="F178" s="12"/>
      <c r="G178" s="11"/>
      <c r="H178" s="11"/>
      <c r="I178" s="17"/>
      <c r="J178" s="17"/>
      <c r="K178" s="17"/>
      <c r="L178" s="17"/>
      <c r="M178" s="17"/>
    </row>
    <row r="179" spans="1:13" ht="15">
      <c r="A179" s="11"/>
      <c r="B179" s="14" t="s">
        <v>27</v>
      </c>
      <c r="C179" s="15">
        <v>1</v>
      </c>
      <c r="D179" s="13">
        <v>750.2</v>
      </c>
      <c r="E179" s="16">
        <f>C179*D179/1000</f>
        <v>0.7502000000000001</v>
      </c>
      <c r="F179" s="12"/>
      <c r="G179" s="11"/>
      <c r="H179" s="11"/>
      <c r="I179" s="17"/>
      <c r="J179" s="17"/>
      <c r="K179" s="17"/>
      <c r="L179" s="17"/>
      <c r="M179" s="17"/>
    </row>
    <row r="180" spans="1:13" ht="15">
      <c r="A180" s="142"/>
      <c r="B180" s="143"/>
      <c r="C180" s="143"/>
      <c r="D180" s="144"/>
      <c r="E180" s="16">
        <f>E178+E179</f>
        <v>2.0657</v>
      </c>
      <c r="F180" s="12"/>
      <c r="G180" s="11"/>
      <c r="H180" s="11"/>
      <c r="I180" s="17"/>
      <c r="J180" s="17"/>
      <c r="K180" s="17"/>
      <c r="L180" s="17"/>
      <c r="M180" s="17"/>
    </row>
    <row r="181" spans="1:13" ht="16.5">
      <c r="A181" s="53">
        <v>4</v>
      </c>
      <c r="B181" s="56" t="s">
        <v>33</v>
      </c>
      <c r="C181" s="53">
        <v>20</v>
      </c>
      <c r="D181" s="55">
        <v>3.26</v>
      </c>
      <c r="E181" s="55"/>
      <c r="F181" s="77">
        <v>0.15</v>
      </c>
      <c r="G181" s="77">
        <v>0.15</v>
      </c>
      <c r="H181" s="77">
        <v>3.53</v>
      </c>
      <c r="I181" s="77">
        <v>16.92</v>
      </c>
      <c r="J181" s="53">
        <v>28</v>
      </c>
      <c r="K181" s="55">
        <v>0.093</v>
      </c>
      <c r="L181" s="55">
        <v>44.4</v>
      </c>
      <c r="M181" s="55">
        <v>0.8</v>
      </c>
    </row>
    <row r="182" spans="1:14" ht="15.75">
      <c r="A182" s="127" t="s">
        <v>28</v>
      </c>
      <c r="B182" s="127"/>
      <c r="C182" s="127"/>
      <c r="D182" s="55">
        <v>49.74</v>
      </c>
      <c r="E182" s="55"/>
      <c r="F182" s="55">
        <f aca="true" t="shared" si="10" ref="F182:M182">SUM(F166:F181)</f>
        <v>13.46</v>
      </c>
      <c r="G182" s="55">
        <f t="shared" si="10"/>
        <v>12.330000000000002</v>
      </c>
      <c r="H182" s="55">
        <f t="shared" si="10"/>
        <v>60.51</v>
      </c>
      <c r="I182" s="55">
        <f t="shared" si="10"/>
        <v>455.76000000000005</v>
      </c>
      <c r="J182" s="55">
        <f t="shared" si="10"/>
        <v>80.75999999999999</v>
      </c>
      <c r="K182" s="55">
        <f t="shared" si="10"/>
        <v>6.451</v>
      </c>
      <c r="L182" s="55">
        <f t="shared" si="10"/>
        <v>186.6</v>
      </c>
      <c r="M182" s="55">
        <f t="shared" si="10"/>
        <v>7.74</v>
      </c>
      <c r="N182" s="86">
        <f>D166+D176+D177+D181</f>
        <v>49.7327364</v>
      </c>
    </row>
    <row r="183" spans="1:14" s="94" customFormat="1" ht="15.75">
      <c r="A183" s="91"/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5"/>
    </row>
    <row r="184" spans="1:14" s="94" customFormat="1" ht="15.75">
      <c r="A184" s="91"/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5"/>
    </row>
    <row r="185" spans="1:14" s="94" customFormat="1" ht="15.75">
      <c r="A185" s="91"/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5"/>
    </row>
    <row r="186" spans="1:14" s="94" customFormat="1" ht="15.75">
      <c r="A186" s="91"/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5"/>
    </row>
    <row r="187" spans="1:14" s="94" customFormat="1" ht="15.75">
      <c r="A187" s="91"/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5"/>
    </row>
    <row r="188" spans="1:14" s="94" customFormat="1" ht="15.75">
      <c r="A188" s="91"/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5"/>
    </row>
    <row r="189" spans="1:14" s="94" customFormat="1" ht="15.75">
      <c r="A189" s="91"/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5"/>
    </row>
    <row r="190" spans="1:14" s="94" customFormat="1" ht="15.75">
      <c r="A190" s="91"/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5"/>
    </row>
    <row r="191" spans="1:14" s="94" customFormat="1" ht="15.75">
      <c r="A191" s="91"/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5"/>
    </row>
    <row r="192" spans="1:14" s="94" customFormat="1" ht="15.75">
      <c r="A192" s="91"/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5"/>
    </row>
    <row r="193" spans="1:14" s="94" customFormat="1" ht="15.75">
      <c r="A193" s="91"/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5"/>
    </row>
    <row r="194" spans="1:14" s="94" customFormat="1" ht="15.75">
      <c r="A194" s="91"/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5"/>
    </row>
    <row r="195" spans="1:14" s="94" customFormat="1" ht="15.75">
      <c r="A195" s="91"/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5"/>
    </row>
    <row r="196" spans="1:13" ht="15.75">
      <c r="A196" s="111" t="s">
        <v>55</v>
      </c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1:13" ht="15.75">
      <c r="A197" s="47">
        <v>1</v>
      </c>
      <c r="B197" s="59" t="s">
        <v>127</v>
      </c>
      <c r="C197" s="47">
        <v>150</v>
      </c>
      <c r="D197" s="49">
        <f>E205</f>
        <v>14.756430000000002</v>
      </c>
      <c r="E197" s="49"/>
      <c r="F197" s="47">
        <v>3.77</v>
      </c>
      <c r="G197" s="47">
        <v>10.2</v>
      </c>
      <c r="H197" s="47">
        <v>41.82</v>
      </c>
      <c r="I197" s="47">
        <v>276</v>
      </c>
      <c r="J197" s="47">
        <v>8</v>
      </c>
      <c r="K197" s="47">
        <v>0.075</v>
      </c>
      <c r="L197" s="47">
        <v>17.2</v>
      </c>
      <c r="M197" s="47">
        <v>0.86</v>
      </c>
    </row>
    <row r="198" spans="1:13" ht="15">
      <c r="A198" s="11"/>
      <c r="B198" s="14" t="s">
        <v>19</v>
      </c>
      <c r="C198" s="15">
        <v>39</v>
      </c>
      <c r="D198" s="13">
        <v>101.58</v>
      </c>
      <c r="E198" s="16">
        <f aca="true" t="shared" si="11" ref="E198:E204">C198*D198/1000</f>
        <v>3.96162</v>
      </c>
      <c r="F198" s="12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4" t="s">
        <v>108</v>
      </c>
      <c r="C199" s="15">
        <v>82.5</v>
      </c>
      <c r="D199" s="13">
        <v>0</v>
      </c>
      <c r="E199" s="16">
        <f t="shared" si="11"/>
        <v>0</v>
      </c>
      <c r="F199" s="12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4" t="s">
        <v>22</v>
      </c>
      <c r="C200" s="15">
        <v>5</v>
      </c>
      <c r="D200" s="13">
        <v>561.69</v>
      </c>
      <c r="E200" s="16">
        <f t="shared" si="11"/>
        <v>2.80845</v>
      </c>
      <c r="F200" s="12"/>
      <c r="G200" s="11"/>
      <c r="H200" s="11"/>
      <c r="I200" s="11"/>
      <c r="J200" s="11"/>
      <c r="K200" s="11"/>
      <c r="L200" s="11"/>
      <c r="M200" s="11"/>
    </row>
    <row r="201" spans="1:13" ht="15">
      <c r="A201" s="11"/>
      <c r="B201" s="14" t="s">
        <v>21</v>
      </c>
      <c r="C201" s="15">
        <v>19.5</v>
      </c>
      <c r="D201" s="13">
        <v>36.28</v>
      </c>
      <c r="E201" s="16">
        <f t="shared" si="11"/>
        <v>0.7074600000000001</v>
      </c>
      <c r="F201" s="12"/>
      <c r="G201" s="11"/>
      <c r="H201" s="11"/>
      <c r="I201" s="11"/>
      <c r="J201" s="11"/>
      <c r="K201" s="11"/>
      <c r="L201" s="11"/>
      <c r="M201" s="11"/>
    </row>
    <row r="202" spans="1:13" ht="15">
      <c r="A202" s="11"/>
      <c r="B202" s="14" t="s">
        <v>20</v>
      </c>
      <c r="C202" s="15">
        <v>39</v>
      </c>
      <c r="D202" s="13">
        <v>31.1</v>
      </c>
      <c r="E202" s="16">
        <f t="shared" si="11"/>
        <v>1.2129</v>
      </c>
      <c r="F202" s="12"/>
      <c r="G202" s="11"/>
      <c r="H202" s="11"/>
      <c r="I202" s="11"/>
      <c r="J202" s="11"/>
      <c r="K202" s="11"/>
      <c r="L202" s="11"/>
      <c r="M202" s="11"/>
    </row>
    <row r="203" spans="1:13" ht="15">
      <c r="A203" s="11"/>
      <c r="B203" s="14" t="s">
        <v>128</v>
      </c>
      <c r="C203" s="15">
        <v>13.48</v>
      </c>
      <c r="D203" s="13">
        <v>450</v>
      </c>
      <c r="E203" s="16">
        <f t="shared" si="11"/>
        <v>6.066</v>
      </c>
      <c r="F203" s="12"/>
      <c r="G203" s="11"/>
      <c r="H203" s="11"/>
      <c r="I203" s="11"/>
      <c r="J203" s="11"/>
      <c r="K203" s="11"/>
      <c r="L203" s="11"/>
      <c r="M203" s="11"/>
    </row>
    <row r="204" spans="1:13" ht="15">
      <c r="A204" s="11"/>
      <c r="B204" s="14"/>
      <c r="C204" s="15"/>
      <c r="D204" s="13"/>
      <c r="E204" s="16">
        <f t="shared" si="11"/>
        <v>0</v>
      </c>
      <c r="F204" s="12"/>
      <c r="G204" s="11"/>
      <c r="H204" s="11"/>
      <c r="I204" s="11"/>
      <c r="J204" s="11"/>
      <c r="K204" s="11"/>
      <c r="L204" s="11"/>
      <c r="M204" s="11"/>
    </row>
    <row r="205" spans="1:13" ht="15">
      <c r="A205" s="11"/>
      <c r="B205" s="114"/>
      <c r="C205" s="115"/>
      <c r="D205" s="116"/>
      <c r="E205" s="16">
        <f>SUM(E198:E204)</f>
        <v>14.756430000000002</v>
      </c>
      <c r="F205" s="12"/>
      <c r="G205" s="11"/>
      <c r="H205" s="11"/>
      <c r="I205" s="11"/>
      <c r="J205" s="11"/>
      <c r="K205" s="11"/>
      <c r="L205" s="11"/>
      <c r="M205" s="11"/>
    </row>
    <row r="206" spans="1:13" ht="15.75">
      <c r="A206" s="47">
        <v>2</v>
      </c>
      <c r="B206" s="48" t="s">
        <v>72</v>
      </c>
      <c r="C206" s="47">
        <v>40</v>
      </c>
      <c r="D206" s="49">
        <v>2.97</v>
      </c>
      <c r="E206" s="49"/>
      <c r="F206" s="47">
        <v>2.64</v>
      </c>
      <c r="G206" s="47">
        <v>4.48</v>
      </c>
      <c r="H206" s="47">
        <v>13.68</v>
      </c>
      <c r="I206" s="47">
        <v>82.4</v>
      </c>
      <c r="J206" s="47">
        <v>0</v>
      </c>
      <c r="K206" s="47">
        <v>0.168</v>
      </c>
      <c r="L206" s="47">
        <v>17.6</v>
      </c>
      <c r="M206" s="47">
        <v>4.68</v>
      </c>
    </row>
    <row r="207" spans="1:13" ht="15.75">
      <c r="A207" s="47">
        <v>3</v>
      </c>
      <c r="B207" s="48" t="s">
        <v>53</v>
      </c>
      <c r="C207" s="47">
        <v>200</v>
      </c>
      <c r="D207" s="49">
        <f>E211</f>
        <v>9.564254</v>
      </c>
      <c r="E207" s="49"/>
      <c r="F207" s="47">
        <v>5.5</v>
      </c>
      <c r="G207" s="47">
        <v>14</v>
      </c>
      <c r="H207" s="47">
        <v>73</v>
      </c>
      <c r="I207" s="47">
        <v>118.6</v>
      </c>
      <c r="J207" s="47">
        <v>50</v>
      </c>
      <c r="K207" s="47">
        <v>6</v>
      </c>
      <c r="L207" s="47">
        <v>0.1</v>
      </c>
      <c r="M207" s="47">
        <v>1.7</v>
      </c>
    </row>
    <row r="208" spans="1:13" ht="15">
      <c r="A208" s="11"/>
      <c r="B208" s="19" t="s">
        <v>54</v>
      </c>
      <c r="C208" s="15">
        <v>2.2</v>
      </c>
      <c r="D208" s="13">
        <v>558.07</v>
      </c>
      <c r="E208" s="16">
        <f>C208*D208/1000</f>
        <v>1.2277540000000002</v>
      </c>
      <c r="F208" s="12"/>
      <c r="G208" s="11"/>
      <c r="H208" s="11"/>
      <c r="I208" s="11"/>
      <c r="J208" s="11"/>
      <c r="K208" s="11"/>
      <c r="L208" s="11"/>
      <c r="M208" s="11"/>
    </row>
    <row r="209" spans="1:13" ht="15">
      <c r="A209" s="11"/>
      <c r="B209" s="19" t="s">
        <v>35</v>
      </c>
      <c r="C209" s="15">
        <v>100</v>
      </c>
      <c r="D209" s="13">
        <v>70.21</v>
      </c>
      <c r="E209" s="16">
        <f>C209*D209/1000</f>
        <v>7.020999999999999</v>
      </c>
      <c r="F209" s="12"/>
      <c r="G209" s="11"/>
      <c r="H209" s="11"/>
      <c r="I209" s="11"/>
      <c r="J209" s="11"/>
      <c r="K209" s="11"/>
      <c r="L209" s="11"/>
      <c r="M209" s="11"/>
    </row>
    <row r="210" spans="1:13" ht="15">
      <c r="A210" s="11"/>
      <c r="B210" s="19" t="s">
        <v>26</v>
      </c>
      <c r="C210" s="15">
        <v>15</v>
      </c>
      <c r="D210" s="13">
        <v>87.7</v>
      </c>
      <c r="E210" s="16">
        <f>C210*D210/1000</f>
        <v>1.3155</v>
      </c>
      <c r="F210" s="12"/>
      <c r="G210" s="11"/>
      <c r="H210" s="11"/>
      <c r="I210" s="11"/>
      <c r="J210" s="11"/>
      <c r="K210" s="11"/>
      <c r="L210" s="11"/>
      <c r="M210" s="11"/>
    </row>
    <row r="211" spans="1:13" ht="15">
      <c r="A211" s="11"/>
      <c r="B211" s="114"/>
      <c r="C211" s="115"/>
      <c r="D211" s="116"/>
      <c r="E211" s="16">
        <f>SUM(E208:E210)</f>
        <v>9.564254</v>
      </c>
      <c r="F211" s="12"/>
      <c r="G211" s="11"/>
      <c r="H211" s="11"/>
      <c r="I211" s="11"/>
      <c r="J211" s="11"/>
      <c r="K211" s="11"/>
      <c r="L211" s="11"/>
      <c r="M211" s="11"/>
    </row>
    <row r="212" spans="1:13" ht="15">
      <c r="A212" s="126"/>
      <c r="B212" s="126"/>
      <c r="C212" s="126"/>
      <c r="D212" s="126"/>
      <c r="E212" s="16">
        <f>SUM(E208:E211)</f>
        <v>19.128508</v>
      </c>
      <c r="F212" s="12"/>
      <c r="G212" s="11"/>
      <c r="H212" s="11"/>
      <c r="I212" s="11"/>
      <c r="J212" s="11"/>
      <c r="K212" s="11"/>
      <c r="L212" s="11"/>
      <c r="M212" s="11"/>
    </row>
    <row r="213" spans="1:13" ht="15.75">
      <c r="A213" s="47">
        <v>4</v>
      </c>
      <c r="B213" s="48" t="s">
        <v>33</v>
      </c>
      <c r="C213" s="47">
        <v>70</v>
      </c>
      <c r="D213" s="49">
        <v>11.39</v>
      </c>
      <c r="E213" s="49"/>
      <c r="F213" s="47">
        <v>0.15</v>
      </c>
      <c r="G213" s="47">
        <v>0.15</v>
      </c>
      <c r="H213" s="47">
        <v>3.53</v>
      </c>
      <c r="I213" s="47">
        <v>16.92</v>
      </c>
      <c r="J213" s="47">
        <v>28</v>
      </c>
      <c r="K213" s="47">
        <v>0.093</v>
      </c>
      <c r="L213" s="47">
        <v>44.4</v>
      </c>
      <c r="M213" s="47">
        <v>0.8</v>
      </c>
    </row>
    <row r="214" spans="1:13" ht="15.75">
      <c r="A214" s="50"/>
      <c r="B214" s="90" t="s">
        <v>28</v>
      </c>
      <c r="C214" s="50"/>
      <c r="D214" s="49">
        <f>D197+D206+D207+D213</f>
        <v>38.680684</v>
      </c>
      <c r="E214" s="49"/>
      <c r="F214" s="49">
        <f>SUM(F197:F213)</f>
        <v>12.06</v>
      </c>
      <c r="G214" s="49">
        <f aca="true" t="shared" si="12" ref="G214:M214">SUM(G197:G213)</f>
        <v>28.83</v>
      </c>
      <c r="H214" s="49">
        <f t="shared" si="12"/>
        <v>132.03</v>
      </c>
      <c r="I214" s="49">
        <f t="shared" si="12"/>
        <v>493.92</v>
      </c>
      <c r="J214" s="49">
        <f t="shared" si="12"/>
        <v>86</v>
      </c>
      <c r="K214" s="49">
        <f t="shared" si="12"/>
        <v>6.336</v>
      </c>
      <c r="L214" s="49">
        <f t="shared" si="12"/>
        <v>79.3</v>
      </c>
      <c r="M214" s="49">
        <f t="shared" si="12"/>
        <v>8.040000000000001</v>
      </c>
    </row>
    <row r="215" spans="1:13" s="94" customFormat="1" ht="15.75">
      <c r="A215" s="96"/>
      <c r="B215" s="91"/>
      <c r="C215" s="96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1:13" s="94" customFormat="1" ht="15.75">
      <c r="A216" s="96"/>
      <c r="B216" s="91"/>
      <c r="C216" s="96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1:13" s="94" customFormat="1" ht="15.75">
      <c r="A217" s="96"/>
      <c r="B217" s="91"/>
      <c r="C217" s="96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1:13" s="94" customFormat="1" ht="15.75">
      <c r="A218" s="96"/>
      <c r="B218" s="91"/>
      <c r="C218" s="96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1:13" s="94" customFormat="1" ht="15.75">
      <c r="A219" s="96"/>
      <c r="B219" s="91"/>
      <c r="C219" s="96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1:13" s="94" customFormat="1" ht="15.75">
      <c r="A220" s="96"/>
      <c r="B220" s="91"/>
      <c r="C220" s="96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1:13" s="94" customFormat="1" ht="15.75">
      <c r="A221" s="96"/>
      <c r="B221" s="91"/>
      <c r="C221" s="96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1:13" s="94" customFormat="1" ht="15.75">
      <c r="A222" s="96"/>
      <c r="B222" s="91"/>
      <c r="C222" s="96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1:13" s="94" customFormat="1" ht="15.75">
      <c r="A223" s="96"/>
      <c r="B223" s="91"/>
      <c r="C223" s="96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1:13" s="94" customFormat="1" ht="15.75">
      <c r="A224" s="96"/>
      <c r="B224" s="91"/>
      <c r="C224" s="96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1:13" s="94" customFormat="1" ht="15.75">
      <c r="A225" s="96"/>
      <c r="B225" s="91"/>
      <c r="C225" s="96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1:13" s="94" customFormat="1" ht="15.75">
      <c r="A226" s="96"/>
      <c r="B226" s="91"/>
      <c r="C226" s="96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1:13" s="94" customFormat="1" ht="15.75">
      <c r="A227" s="96"/>
      <c r="B227" s="91"/>
      <c r="C227" s="96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1:13" s="94" customFormat="1" ht="15.75">
      <c r="A228" s="96"/>
      <c r="B228" s="91"/>
      <c r="C228" s="96"/>
      <c r="D228" s="92"/>
      <c r="E228" s="92"/>
      <c r="F228" s="92"/>
      <c r="G228" s="92"/>
      <c r="H228" s="92"/>
      <c r="I228" s="92"/>
      <c r="J228" s="92"/>
      <c r="K228" s="92"/>
      <c r="L228" s="92"/>
      <c r="M228" s="92"/>
    </row>
    <row r="229" spans="1:13" ht="15.75">
      <c r="A229" s="111" t="s">
        <v>59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1:13" ht="15.75">
      <c r="A230" s="53">
        <v>1</v>
      </c>
      <c r="B230" s="74" t="s">
        <v>73</v>
      </c>
      <c r="C230" s="53">
        <v>50</v>
      </c>
      <c r="D230" s="55">
        <f>E234</f>
        <v>2.3176000000000005</v>
      </c>
      <c r="E230" s="55"/>
      <c r="F230" s="53">
        <v>0.62</v>
      </c>
      <c r="G230" s="53">
        <v>0.05</v>
      </c>
      <c r="H230" s="53">
        <v>5.74</v>
      </c>
      <c r="I230" s="53">
        <v>40.85</v>
      </c>
      <c r="J230" s="53">
        <v>8</v>
      </c>
      <c r="K230" s="53">
        <v>0.075</v>
      </c>
      <c r="L230" s="53">
        <v>17.2</v>
      </c>
      <c r="M230" s="53">
        <v>0.86</v>
      </c>
    </row>
    <row r="231" spans="1:13" ht="15">
      <c r="A231" s="11"/>
      <c r="B231" s="38" t="s">
        <v>20</v>
      </c>
      <c r="C231" s="15">
        <v>60</v>
      </c>
      <c r="D231" s="13">
        <v>31.1</v>
      </c>
      <c r="E231" s="16">
        <f>C231*D231/1000</f>
        <v>1.866</v>
      </c>
      <c r="F231" s="12"/>
      <c r="G231" s="11"/>
      <c r="H231" s="11"/>
      <c r="I231" s="11"/>
      <c r="J231" s="11"/>
      <c r="K231" s="11"/>
      <c r="L231" s="11"/>
      <c r="M231" s="11"/>
    </row>
    <row r="232" spans="1:13" ht="15">
      <c r="A232" s="11"/>
      <c r="B232" s="38" t="s">
        <v>26</v>
      </c>
      <c r="C232" s="15">
        <v>2</v>
      </c>
      <c r="D232" s="13">
        <v>87.7</v>
      </c>
      <c r="E232" s="16">
        <f>C232*D232/1000</f>
        <v>0.1754</v>
      </c>
      <c r="F232" s="12"/>
      <c r="G232" s="11"/>
      <c r="H232" s="11"/>
      <c r="I232" s="11"/>
      <c r="J232" s="11"/>
      <c r="K232" s="11"/>
      <c r="L232" s="11"/>
      <c r="M232" s="11"/>
    </row>
    <row r="233" spans="1:13" ht="15">
      <c r="A233" s="11"/>
      <c r="B233" s="38" t="s">
        <v>58</v>
      </c>
      <c r="C233" s="15">
        <v>2</v>
      </c>
      <c r="D233" s="13">
        <v>138.1</v>
      </c>
      <c r="E233" s="16">
        <f>C233*D233/1000</f>
        <v>0.2762</v>
      </c>
      <c r="F233" s="12"/>
      <c r="G233" s="11"/>
      <c r="H233" s="11"/>
      <c r="I233" s="11"/>
      <c r="J233" s="11"/>
      <c r="K233" s="11"/>
      <c r="L233" s="11"/>
      <c r="M233" s="11"/>
    </row>
    <row r="234" spans="1:13" ht="15">
      <c r="A234" s="142"/>
      <c r="B234" s="143"/>
      <c r="C234" s="143"/>
      <c r="D234" s="144"/>
      <c r="E234" s="16">
        <f>SUM(E231:E233)</f>
        <v>2.3176000000000005</v>
      </c>
      <c r="F234" s="12"/>
      <c r="G234" s="11"/>
      <c r="H234" s="11"/>
      <c r="I234" s="11"/>
      <c r="J234" s="11"/>
      <c r="K234" s="11"/>
      <c r="L234" s="11"/>
      <c r="M234" s="11"/>
    </row>
    <row r="235" spans="1:13" ht="15.75">
      <c r="A235" s="53">
        <v>2</v>
      </c>
      <c r="B235" s="56" t="s">
        <v>96</v>
      </c>
      <c r="C235" s="53">
        <v>75</v>
      </c>
      <c r="D235" s="55">
        <f>E242</f>
        <v>29.488075499999994</v>
      </c>
      <c r="E235" s="55"/>
      <c r="F235" s="78">
        <v>7.78</v>
      </c>
      <c r="G235" s="78">
        <v>10.68</v>
      </c>
      <c r="H235" s="78">
        <v>4.21</v>
      </c>
      <c r="I235" s="78">
        <v>201.45</v>
      </c>
      <c r="J235" s="78">
        <v>0.08</v>
      </c>
      <c r="K235" s="78">
        <v>0.05</v>
      </c>
      <c r="L235" s="78">
        <v>21.88</v>
      </c>
      <c r="M235" s="79">
        <v>0.75</v>
      </c>
    </row>
    <row r="236" spans="1:13" ht="15">
      <c r="A236" s="15"/>
      <c r="B236" s="14" t="s">
        <v>97</v>
      </c>
      <c r="C236" s="15">
        <v>61.05</v>
      </c>
      <c r="D236" s="13">
        <v>424.81</v>
      </c>
      <c r="E236" s="16">
        <f aca="true" t="shared" si="13" ref="E236:E241">C236*D236/1000</f>
        <v>25.9346505</v>
      </c>
      <c r="F236" s="19"/>
      <c r="G236" s="39"/>
      <c r="H236" s="39"/>
      <c r="I236" s="39"/>
      <c r="J236" s="39"/>
      <c r="K236" s="39"/>
      <c r="L236" s="39"/>
      <c r="M236" s="40"/>
    </row>
    <row r="237" spans="1:13" ht="15">
      <c r="A237" s="15"/>
      <c r="B237" s="14" t="s">
        <v>24</v>
      </c>
      <c r="C237" s="15">
        <v>13.5</v>
      </c>
      <c r="D237" s="13">
        <v>91.89</v>
      </c>
      <c r="E237" s="16">
        <f t="shared" si="13"/>
        <v>1.240515</v>
      </c>
      <c r="F237" s="19"/>
      <c r="G237" s="39"/>
      <c r="H237" s="39"/>
      <c r="I237" s="39"/>
      <c r="J237" s="39"/>
      <c r="K237" s="39"/>
      <c r="L237" s="39"/>
      <c r="M237" s="40"/>
    </row>
    <row r="238" spans="1:13" ht="15">
      <c r="A238" s="15"/>
      <c r="B238" s="14" t="s">
        <v>98</v>
      </c>
      <c r="C238" s="15">
        <v>7.5</v>
      </c>
      <c r="D238" s="13">
        <v>178.59</v>
      </c>
      <c r="E238" s="16">
        <f t="shared" si="13"/>
        <v>1.3394249999999999</v>
      </c>
      <c r="F238" s="19"/>
      <c r="G238" s="39"/>
      <c r="H238" s="39"/>
      <c r="I238" s="39"/>
      <c r="J238" s="39"/>
      <c r="K238" s="39"/>
      <c r="L238" s="39"/>
      <c r="M238" s="40"/>
    </row>
    <row r="239" spans="1:13" ht="15">
      <c r="A239" s="15"/>
      <c r="B239" s="14" t="s">
        <v>21</v>
      </c>
      <c r="C239" s="15">
        <v>9</v>
      </c>
      <c r="D239" s="13">
        <v>36.28</v>
      </c>
      <c r="E239" s="16">
        <f t="shared" si="13"/>
        <v>0.32652</v>
      </c>
      <c r="F239" s="19"/>
      <c r="G239" s="39"/>
      <c r="H239" s="39"/>
      <c r="I239" s="39"/>
      <c r="J239" s="39"/>
      <c r="K239" s="39"/>
      <c r="L239" s="39"/>
      <c r="M239" s="40"/>
    </row>
    <row r="240" spans="1:13" ht="15">
      <c r="A240" s="15"/>
      <c r="B240" s="14" t="s">
        <v>23</v>
      </c>
      <c r="C240" s="15">
        <v>1.5</v>
      </c>
      <c r="D240" s="13">
        <v>17.01</v>
      </c>
      <c r="E240" s="16">
        <f t="shared" si="13"/>
        <v>0.025515</v>
      </c>
      <c r="F240" s="19"/>
      <c r="G240" s="39"/>
      <c r="H240" s="39"/>
      <c r="I240" s="39"/>
      <c r="J240" s="39"/>
      <c r="K240" s="39"/>
      <c r="L240" s="39"/>
      <c r="M240" s="40"/>
    </row>
    <row r="241" spans="1:13" ht="15">
      <c r="A241" s="15"/>
      <c r="B241" s="14" t="s">
        <v>58</v>
      </c>
      <c r="C241" s="15">
        <v>4.5</v>
      </c>
      <c r="D241" s="13">
        <v>138.1</v>
      </c>
      <c r="E241" s="16">
        <f t="shared" si="13"/>
        <v>0.62145</v>
      </c>
      <c r="F241" s="19"/>
      <c r="G241" s="39"/>
      <c r="H241" s="39"/>
      <c r="I241" s="39"/>
      <c r="J241" s="39"/>
      <c r="K241" s="39"/>
      <c r="L241" s="39"/>
      <c r="M241" s="40"/>
    </row>
    <row r="242" spans="1:13" ht="15">
      <c r="A242" s="114"/>
      <c r="B242" s="115"/>
      <c r="C242" s="115"/>
      <c r="D242" s="116"/>
      <c r="E242" s="41">
        <f>SUM(E236:E241)</f>
        <v>29.488075499999994</v>
      </c>
      <c r="F242" s="19"/>
      <c r="G242" s="39"/>
      <c r="H242" s="39"/>
      <c r="I242" s="39"/>
      <c r="J242" s="39"/>
      <c r="K242" s="39"/>
      <c r="L242" s="39"/>
      <c r="M242" s="40"/>
    </row>
    <row r="243" spans="1:13" ht="15.75" customHeight="1">
      <c r="A243" s="112">
        <v>3</v>
      </c>
      <c r="B243" s="122" t="s">
        <v>99</v>
      </c>
      <c r="C243" s="112" t="s">
        <v>71</v>
      </c>
      <c r="D243" s="149">
        <f>E249</f>
        <v>9.485060200000001</v>
      </c>
      <c r="E243" s="149"/>
      <c r="F243" s="112">
        <v>13.38</v>
      </c>
      <c r="G243" s="112">
        <v>7.27</v>
      </c>
      <c r="H243" s="112">
        <v>38.42</v>
      </c>
      <c r="I243" s="112">
        <v>212.16</v>
      </c>
      <c r="J243" s="112">
        <v>0</v>
      </c>
      <c r="K243" s="112">
        <v>0.1</v>
      </c>
      <c r="L243" s="112">
        <v>23.3</v>
      </c>
      <c r="M243" s="112">
        <v>1.2</v>
      </c>
    </row>
    <row r="244" spans="1:13" ht="15.75" customHeight="1">
      <c r="A244" s="113"/>
      <c r="B244" s="123"/>
      <c r="C244" s="113"/>
      <c r="D244" s="150"/>
      <c r="E244" s="150"/>
      <c r="F244" s="113"/>
      <c r="G244" s="113"/>
      <c r="H244" s="113"/>
      <c r="I244" s="113"/>
      <c r="J244" s="113"/>
      <c r="K244" s="113"/>
      <c r="L244" s="113"/>
      <c r="M244" s="113"/>
    </row>
    <row r="245" spans="1:13" ht="15">
      <c r="A245" s="15"/>
      <c r="B245" s="19" t="s">
        <v>95</v>
      </c>
      <c r="C245" s="15">
        <v>46.88</v>
      </c>
      <c r="D245" s="13">
        <v>36.38</v>
      </c>
      <c r="E245" s="16">
        <f>C245*D245/1000</f>
        <v>1.7054944000000003</v>
      </c>
      <c r="F245" s="19"/>
      <c r="G245" s="15"/>
      <c r="H245" s="15"/>
      <c r="I245" s="15"/>
      <c r="J245" s="15"/>
      <c r="K245" s="15"/>
      <c r="L245" s="15"/>
      <c r="M245" s="15"/>
    </row>
    <row r="246" spans="1:13" ht="15">
      <c r="A246" s="15"/>
      <c r="B246" s="19" t="s">
        <v>23</v>
      </c>
      <c r="C246" s="15">
        <v>1</v>
      </c>
      <c r="D246" s="13">
        <v>17.01</v>
      </c>
      <c r="E246" s="16">
        <f>C246*D246/1000</f>
        <v>0.01701</v>
      </c>
      <c r="F246" s="19"/>
      <c r="G246" s="15"/>
      <c r="H246" s="15"/>
      <c r="I246" s="15"/>
      <c r="J246" s="15"/>
      <c r="K246" s="15"/>
      <c r="L246" s="15"/>
      <c r="M246" s="15"/>
    </row>
    <row r="247" spans="1:13" ht="15">
      <c r="A247" s="15"/>
      <c r="B247" s="19" t="s">
        <v>22</v>
      </c>
      <c r="C247" s="15">
        <v>8.82</v>
      </c>
      <c r="D247" s="13">
        <v>561.69</v>
      </c>
      <c r="E247" s="16">
        <f>C247*D247/1000</f>
        <v>4.954105800000001</v>
      </c>
      <c r="F247" s="19"/>
      <c r="G247" s="15"/>
      <c r="H247" s="15"/>
      <c r="I247" s="15"/>
      <c r="J247" s="15"/>
      <c r="K247" s="15"/>
      <c r="L247" s="15"/>
      <c r="M247" s="15"/>
    </row>
    <row r="248" spans="1:13" ht="15">
      <c r="A248" s="11"/>
      <c r="B248" s="19" t="s">
        <v>22</v>
      </c>
      <c r="C248" s="15">
        <v>5</v>
      </c>
      <c r="D248" s="13">
        <v>561.69</v>
      </c>
      <c r="E248" s="16">
        <f>C248*D248/1000</f>
        <v>2.80845</v>
      </c>
      <c r="F248" s="12"/>
      <c r="G248" s="11"/>
      <c r="H248" s="11"/>
      <c r="I248" s="11"/>
      <c r="J248" s="11"/>
      <c r="K248" s="11"/>
      <c r="L248" s="11"/>
      <c r="M248" s="11"/>
    </row>
    <row r="249" spans="1:13" ht="15">
      <c r="A249" s="114"/>
      <c r="B249" s="115"/>
      <c r="C249" s="115"/>
      <c r="D249" s="116"/>
      <c r="E249" s="13">
        <f>SUM(E245:E248)</f>
        <v>9.485060200000001</v>
      </c>
      <c r="F249" s="19"/>
      <c r="G249" s="15"/>
      <c r="H249" s="15"/>
      <c r="I249" s="15"/>
      <c r="J249" s="15"/>
      <c r="K249" s="15"/>
      <c r="L249" s="15"/>
      <c r="M249" s="15"/>
    </row>
    <row r="250" spans="1:13" s="80" customFormat="1" ht="15.75">
      <c r="A250" s="53">
        <v>4</v>
      </c>
      <c r="B250" s="54" t="s">
        <v>72</v>
      </c>
      <c r="C250" s="53">
        <v>40</v>
      </c>
      <c r="D250" s="55">
        <v>2.97</v>
      </c>
      <c r="E250" s="55"/>
      <c r="F250" s="53">
        <v>2.64</v>
      </c>
      <c r="G250" s="53">
        <v>4.48</v>
      </c>
      <c r="H250" s="53">
        <v>13.68</v>
      </c>
      <c r="I250" s="53">
        <v>82.4</v>
      </c>
      <c r="J250" s="53">
        <v>0</v>
      </c>
      <c r="K250" s="53">
        <v>0.168</v>
      </c>
      <c r="L250" s="53">
        <v>17.6</v>
      </c>
      <c r="M250" s="53">
        <v>4.68</v>
      </c>
    </row>
    <row r="251" spans="1:13" s="80" customFormat="1" ht="15.75">
      <c r="A251" s="53">
        <v>5</v>
      </c>
      <c r="B251" s="56" t="s">
        <v>25</v>
      </c>
      <c r="C251" s="53">
        <v>200</v>
      </c>
      <c r="D251" s="55">
        <f>E254</f>
        <v>2.0657</v>
      </c>
      <c r="E251" s="55"/>
      <c r="F251" s="53">
        <v>1.41</v>
      </c>
      <c r="G251" s="53">
        <v>1.24</v>
      </c>
      <c r="H251" s="53">
        <v>13.1</v>
      </c>
      <c r="I251" s="65">
        <v>60</v>
      </c>
      <c r="J251" s="65">
        <v>50</v>
      </c>
      <c r="K251" s="65">
        <v>6</v>
      </c>
      <c r="L251" s="65">
        <v>0.1</v>
      </c>
      <c r="M251" s="65">
        <v>1.7</v>
      </c>
    </row>
    <row r="252" spans="1:13" ht="15">
      <c r="A252" s="11"/>
      <c r="B252" s="14" t="s">
        <v>26</v>
      </c>
      <c r="C252" s="15">
        <v>15</v>
      </c>
      <c r="D252" s="13">
        <v>87.7</v>
      </c>
      <c r="E252" s="16">
        <f>C252*D252/1000</f>
        <v>1.3155</v>
      </c>
      <c r="F252" s="12"/>
      <c r="G252" s="11"/>
      <c r="H252" s="11"/>
      <c r="I252" s="17"/>
      <c r="J252" s="17"/>
      <c r="K252" s="17"/>
      <c r="L252" s="17"/>
      <c r="M252" s="17"/>
    </row>
    <row r="253" spans="1:13" ht="15">
      <c r="A253" s="11"/>
      <c r="B253" s="14" t="s">
        <v>27</v>
      </c>
      <c r="C253" s="15">
        <v>1</v>
      </c>
      <c r="D253" s="13">
        <v>750.2</v>
      </c>
      <c r="E253" s="16">
        <f>C253*D253/1000</f>
        <v>0.7502000000000001</v>
      </c>
      <c r="F253" s="12"/>
      <c r="G253" s="11"/>
      <c r="H253" s="11"/>
      <c r="I253" s="11"/>
      <c r="J253" s="11"/>
      <c r="K253" s="11"/>
      <c r="L253" s="11"/>
      <c r="M253" s="11"/>
    </row>
    <row r="254" spans="1:13" ht="15">
      <c r="A254" s="126"/>
      <c r="B254" s="126"/>
      <c r="C254" s="126"/>
      <c r="D254" s="126"/>
      <c r="E254" s="16">
        <f>E252+E253</f>
        <v>2.0657</v>
      </c>
      <c r="F254" s="12"/>
      <c r="G254" s="11"/>
      <c r="H254" s="11"/>
      <c r="I254" s="11"/>
      <c r="J254" s="11"/>
      <c r="K254" s="11"/>
      <c r="L254" s="11"/>
      <c r="M254" s="11"/>
    </row>
    <row r="255" spans="1:14" ht="15.75">
      <c r="A255" s="127" t="s">
        <v>28</v>
      </c>
      <c r="B255" s="127"/>
      <c r="C255" s="127"/>
      <c r="D255" s="55">
        <v>46.34</v>
      </c>
      <c r="E255" s="55"/>
      <c r="F255" s="55">
        <f aca="true" t="shared" si="14" ref="F255:M255">F235+F243+F250+F251</f>
        <v>25.21</v>
      </c>
      <c r="G255" s="55">
        <f t="shared" si="14"/>
        <v>23.669999999999998</v>
      </c>
      <c r="H255" s="55">
        <f t="shared" si="14"/>
        <v>69.41</v>
      </c>
      <c r="I255" s="55">
        <f t="shared" si="14"/>
        <v>556.01</v>
      </c>
      <c r="J255" s="55">
        <f t="shared" si="14"/>
        <v>50.08</v>
      </c>
      <c r="K255" s="55">
        <f t="shared" si="14"/>
        <v>6.318</v>
      </c>
      <c r="L255" s="55">
        <f t="shared" si="14"/>
        <v>62.88</v>
      </c>
      <c r="M255" s="55">
        <f t="shared" si="14"/>
        <v>8.33</v>
      </c>
      <c r="N255" s="85">
        <f>D230+D235+D243+D250+D251</f>
        <v>46.32643569999999</v>
      </c>
    </row>
    <row r="256" spans="1:14" s="94" customFormat="1" ht="15.75">
      <c r="A256" s="91"/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3"/>
    </row>
    <row r="257" spans="1:14" s="94" customFormat="1" ht="15.75">
      <c r="A257" s="91"/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3"/>
    </row>
    <row r="258" spans="1:14" s="94" customFormat="1" ht="15.75">
      <c r="A258" s="91"/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3"/>
    </row>
    <row r="259" spans="1:14" s="94" customFormat="1" ht="15.75">
      <c r="A259" s="91"/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3"/>
    </row>
    <row r="260" spans="1:13" ht="15.75">
      <c r="A260" s="111" t="s">
        <v>61</v>
      </c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</row>
    <row r="261" spans="1:13" ht="15.75">
      <c r="A261" s="47">
        <v>1</v>
      </c>
      <c r="B261" s="59" t="s">
        <v>100</v>
      </c>
      <c r="C261" s="47" t="s">
        <v>71</v>
      </c>
      <c r="D261" s="49">
        <f>E267</f>
        <v>28.430180000000004</v>
      </c>
      <c r="E261" s="49"/>
      <c r="F261" s="47">
        <v>13.11</v>
      </c>
      <c r="G261" s="47">
        <v>11.74</v>
      </c>
      <c r="H261" s="47">
        <v>2.2</v>
      </c>
      <c r="I261" s="47">
        <v>211.38</v>
      </c>
      <c r="J261" s="47">
        <v>0.6</v>
      </c>
      <c r="K261" s="47">
        <v>0.14</v>
      </c>
      <c r="L261" s="47">
        <v>124.9</v>
      </c>
      <c r="M261" s="47">
        <v>0.7</v>
      </c>
    </row>
    <row r="262" spans="1:13" ht="15">
      <c r="A262" s="11"/>
      <c r="B262" s="14" t="s">
        <v>91</v>
      </c>
      <c r="C262" s="15">
        <v>94</v>
      </c>
      <c r="D262" s="13">
        <v>194.53</v>
      </c>
      <c r="E262" s="16">
        <f>C262*D262/1000</f>
        <v>18.28582</v>
      </c>
      <c r="F262" s="12"/>
      <c r="G262" s="11"/>
      <c r="H262" s="11"/>
      <c r="I262" s="11"/>
      <c r="J262" s="11"/>
      <c r="K262" s="11"/>
      <c r="L262" s="11"/>
      <c r="M262" s="11"/>
    </row>
    <row r="263" spans="1:13" ht="15">
      <c r="A263" s="11"/>
      <c r="B263" s="14" t="s">
        <v>35</v>
      </c>
      <c r="C263" s="15">
        <v>64</v>
      </c>
      <c r="D263" s="13">
        <v>70.21</v>
      </c>
      <c r="E263" s="16">
        <f>C263*D263/1000</f>
        <v>4.49344</v>
      </c>
      <c r="F263" s="12"/>
      <c r="G263" s="11"/>
      <c r="H263" s="11"/>
      <c r="I263" s="11"/>
      <c r="J263" s="11"/>
      <c r="K263" s="11"/>
      <c r="L263" s="11"/>
      <c r="M263" s="11"/>
    </row>
    <row r="264" spans="1:13" ht="15">
      <c r="A264" s="11"/>
      <c r="B264" s="14" t="s">
        <v>22</v>
      </c>
      <c r="C264" s="15">
        <v>5</v>
      </c>
      <c r="D264" s="13">
        <v>561.69</v>
      </c>
      <c r="E264" s="16">
        <f>C264*D264/1000</f>
        <v>2.80845</v>
      </c>
      <c r="F264" s="12"/>
      <c r="G264" s="11"/>
      <c r="H264" s="11"/>
      <c r="I264" s="11"/>
      <c r="J264" s="11"/>
      <c r="K264" s="11"/>
      <c r="L264" s="11"/>
      <c r="M264" s="11"/>
    </row>
    <row r="265" spans="1:13" ht="15">
      <c r="A265" s="11"/>
      <c r="B265" s="14" t="s">
        <v>22</v>
      </c>
      <c r="C265" s="15">
        <v>5</v>
      </c>
      <c r="D265" s="13">
        <v>561.69</v>
      </c>
      <c r="E265" s="16">
        <f>C265*D265/1000</f>
        <v>2.80845</v>
      </c>
      <c r="F265" s="12"/>
      <c r="G265" s="11"/>
      <c r="H265" s="11"/>
      <c r="I265" s="11"/>
      <c r="J265" s="11"/>
      <c r="K265" s="11"/>
      <c r="L265" s="11"/>
      <c r="M265" s="11"/>
    </row>
    <row r="266" spans="1:13" ht="15">
      <c r="A266" s="11"/>
      <c r="B266" s="14" t="s">
        <v>23</v>
      </c>
      <c r="C266" s="15">
        <v>2</v>
      </c>
      <c r="D266" s="13">
        <v>17.01</v>
      </c>
      <c r="E266" s="16">
        <f>C266*D266/1000</f>
        <v>0.03402</v>
      </c>
      <c r="F266" s="12"/>
      <c r="G266" s="11"/>
      <c r="H266" s="11"/>
      <c r="I266" s="11"/>
      <c r="J266" s="11"/>
      <c r="K266" s="11"/>
      <c r="L266" s="11"/>
      <c r="M266" s="11"/>
    </row>
    <row r="267" spans="1:13" ht="15">
      <c r="A267" s="11"/>
      <c r="B267" s="114"/>
      <c r="C267" s="115"/>
      <c r="D267" s="116"/>
      <c r="E267" s="16">
        <f>SUM(E262:E266)</f>
        <v>28.430180000000004</v>
      </c>
      <c r="F267" s="12"/>
      <c r="G267" s="11"/>
      <c r="H267" s="11"/>
      <c r="I267" s="11"/>
      <c r="J267" s="11"/>
      <c r="K267" s="11"/>
      <c r="L267" s="11"/>
      <c r="M267" s="11"/>
    </row>
    <row r="268" spans="1:13" ht="15.75">
      <c r="A268" s="47">
        <v>2</v>
      </c>
      <c r="B268" s="59" t="s">
        <v>72</v>
      </c>
      <c r="C268" s="47">
        <v>40</v>
      </c>
      <c r="D268" s="49">
        <v>2.97</v>
      </c>
      <c r="E268" s="49"/>
      <c r="F268" s="47">
        <v>2.64</v>
      </c>
      <c r="G268" s="47">
        <v>4.48</v>
      </c>
      <c r="H268" s="47">
        <v>13.68</v>
      </c>
      <c r="I268" s="47">
        <v>82.4</v>
      </c>
      <c r="J268" s="47">
        <v>0</v>
      </c>
      <c r="K268" s="47">
        <v>0.168</v>
      </c>
      <c r="L268" s="47">
        <v>17.6</v>
      </c>
      <c r="M268" s="47">
        <v>4.68</v>
      </c>
    </row>
    <row r="269" spans="1:13" ht="15.75">
      <c r="A269" s="47">
        <v>3</v>
      </c>
      <c r="B269" s="48" t="s">
        <v>121</v>
      </c>
      <c r="C269" s="47">
        <v>200</v>
      </c>
      <c r="D269" s="49">
        <f>E274</f>
        <v>4.52305</v>
      </c>
      <c r="E269" s="49"/>
      <c r="F269" s="47">
        <v>1.52</v>
      </c>
      <c r="G269" s="47">
        <v>1.35</v>
      </c>
      <c r="H269" s="47">
        <v>15.9</v>
      </c>
      <c r="I269" s="47">
        <v>181</v>
      </c>
      <c r="J269" s="47">
        <v>1.33</v>
      </c>
      <c r="K269" s="47">
        <v>0.16</v>
      </c>
      <c r="L269" s="47">
        <v>126.6</v>
      </c>
      <c r="M269" s="47">
        <v>0.41</v>
      </c>
    </row>
    <row r="270" spans="1:13" ht="15">
      <c r="A270" s="11"/>
      <c r="B270" s="19" t="s">
        <v>122</v>
      </c>
      <c r="C270" s="15">
        <v>1</v>
      </c>
      <c r="D270" s="13">
        <v>750.2</v>
      </c>
      <c r="E270" s="11">
        <f>C270*D270/1000</f>
        <v>0.7502000000000001</v>
      </c>
      <c r="F270" s="12"/>
      <c r="G270" s="11"/>
      <c r="H270" s="11"/>
      <c r="I270" s="11"/>
      <c r="J270" s="11"/>
      <c r="K270" s="11"/>
      <c r="L270" s="11"/>
      <c r="M270" s="11"/>
    </row>
    <row r="271" spans="1:13" ht="15">
      <c r="A271" s="11"/>
      <c r="B271" s="19" t="s">
        <v>26</v>
      </c>
      <c r="C271" s="15">
        <v>15</v>
      </c>
      <c r="D271" s="13">
        <v>87.7</v>
      </c>
      <c r="E271" s="16">
        <f>C271*D271/1000</f>
        <v>1.3155</v>
      </c>
      <c r="F271" s="12"/>
      <c r="G271" s="11"/>
      <c r="H271" s="11"/>
      <c r="I271" s="11"/>
      <c r="J271" s="11"/>
      <c r="K271" s="11"/>
      <c r="L271" s="11"/>
      <c r="M271" s="11"/>
    </row>
    <row r="272" spans="1:13" ht="15">
      <c r="A272" s="11"/>
      <c r="B272" s="19" t="s">
        <v>123</v>
      </c>
      <c r="C272" s="15">
        <v>35</v>
      </c>
      <c r="D272" s="13">
        <v>70.21</v>
      </c>
      <c r="E272" s="16">
        <f>C272*D272/1000</f>
        <v>2.45735</v>
      </c>
      <c r="F272" s="12"/>
      <c r="G272" s="11"/>
      <c r="H272" s="11"/>
      <c r="I272" s="11"/>
      <c r="J272" s="11"/>
      <c r="K272" s="11"/>
      <c r="L272" s="11"/>
      <c r="M272" s="11"/>
    </row>
    <row r="273" spans="1:13" ht="15">
      <c r="A273" s="11"/>
      <c r="B273" s="19" t="s">
        <v>108</v>
      </c>
      <c r="C273" s="15">
        <v>164</v>
      </c>
      <c r="D273" s="13">
        <v>0</v>
      </c>
      <c r="E273" s="16">
        <f>C273*D273/1000</f>
        <v>0</v>
      </c>
      <c r="F273" s="12"/>
      <c r="G273" s="11"/>
      <c r="H273" s="11"/>
      <c r="I273" s="11"/>
      <c r="J273" s="11"/>
      <c r="K273" s="11"/>
      <c r="L273" s="11"/>
      <c r="M273" s="11"/>
    </row>
    <row r="274" spans="1:13" ht="15">
      <c r="A274" s="126"/>
      <c r="B274" s="126"/>
      <c r="C274" s="126"/>
      <c r="D274" s="126"/>
      <c r="E274" s="16">
        <f>SUM(E270:E273)</f>
        <v>4.52305</v>
      </c>
      <c r="F274" s="12"/>
      <c r="G274" s="11"/>
      <c r="H274" s="11"/>
      <c r="I274" s="11"/>
      <c r="J274" s="11"/>
      <c r="K274" s="11"/>
      <c r="L274" s="11"/>
      <c r="M274" s="11"/>
    </row>
    <row r="275" spans="1:13" ht="15.75">
      <c r="A275" s="47">
        <v>4</v>
      </c>
      <c r="B275" s="48" t="s">
        <v>33</v>
      </c>
      <c r="C275" s="47">
        <v>70</v>
      </c>
      <c r="D275" s="49">
        <v>11.39</v>
      </c>
      <c r="E275" s="49"/>
      <c r="F275" s="47">
        <v>0.15</v>
      </c>
      <c r="G275" s="47">
        <v>0.15</v>
      </c>
      <c r="H275" s="47">
        <v>3.53</v>
      </c>
      <c r="I275" s="47">
        <v>16.92</v>
      </c>
      <c r="J275" s="47">
        <v>28</v>
      </c>
      <c r="K275" s="47">
        <v>0.093</v>
      </c>
      <c r="L275" s="47">
        <v>44.4</v>
      </c>
      <c r="M275" s="47">
        <v>0.8</v>
      </c>
    </row>
    <row r="276" spans="1:13" ht="15.75">
      <c r="A276" s="50"/>
      <c r="B276" s="90" t="s">
        <v>28</v>
      </c>
      <c r="C276" s="50"/>
      <c r="D276" s="49">
        <f>D261+D268+D269+D275</f>
        <v>47.313230000000004</v>
      </c>
      <c r="E276" s="49"/>
      <c r="F276" s="49">
        <f aca="true" t="shared" si="15" ref="F276:M276">F261+F268+F269+F275</f>
        <v>17.419999999999998</v>
      </c>
      <c r="G276" s="49">
        <f t="shared" si="15"/>
        <v>17.72</v>
      </c>
      <c r="H276" s="49">
        <f t="shared" si="15"/>
        <v>35.31</v>
      </c>
      <c r="I276" s="49">
        <f t="shared" si="15"/>
        <v>491.7</v>
      </c>
      <c r="J276" s="49">
        <f t="shared" si="15"/>
        <v>29.93</v>
      </c>
      <c r="K276" s="49">
        <f t="shared" si="15"/>
        <v>0.561</v>
      </c>
      <c r="L276" s="49">
        <f t="shared" si="15"/>
        <v>313.5</v>
      </c>
      <c r="M276" s="49">
        <f t="shared" si="15"/>
        <v>6.59</v>
      </c>
    </row>
    <row r="277" spans="1:13" s="94" customFormat="1" ht="15.75">
      <c r="A277" s="96"/>
      <c r="B277" s="91"/>
      <c r="C277" s="96"/>
      <c r="D277" s="92"/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1:13" s="94" customFormat="1" ht="15.75">
      <c r="A278" s="96"/>
      <c r="B278" s="91"/>
      <c r="C278" s="96"/>
      <c r="D278" s="92"/>
      <c r="E278" s="92"/>
      <c r="F278" s="92"/>
      <c r="G278" s="92"/>
      <c r="H278" s="92"/>
      <c r="I278" s="92"/>
      <c r="J278" s="92"/>
      <c r="K278" s="92"/>
      <c r="L278" s="92"/>
      <c r="M278" s="92"/>
    </row>
    <row r="279" spans="1:13" s="94" customFormat="1" ht="15.75">
      <c r="A279" s="96"/>
      <c r="B279" s="91"/>
      <c r="C279" s="96"/>
      <c r="D279" s="92"/>
      <c r="E279" s="92"/>
      <c r="F279" s="92"/>
      <c r="G279" s="92"/>
      <c r="H279" s="92"/>
      <c r="I279" s="92"/>
      <c r="J279" s="92"/>
      <c r="K279" s="92"/>
      <c r="L279" s="92"/>
      <c r="M279" s="92"/>
    </row>
    <row r="280" spans="1:13" s="94" customFormat="1" ht="15.75">
      <c r="A280" s="96"/>
      <c r="B280" s="91"/>
      <c r="C280" s="96"/>
      <c r="D280" s="92"/>
      <c r="E280" s="92"/>
      <c r="F280" s="92"/>
      <c r="G280" s="92"/>
      <c r="H280" s="92"/>
      <c r="I280" s="92"/>
      <c r="J280" s="92"/>
      <c r="K280" s="92"/>
      <c r="L280" s="92"/>
      <c r="M280" s="92"/>
    </row>
    <row r="281" spans="1:13" s="94" customFormat="1" ht="15.75">
      <c r="A281" s="96"/>
      <c r="B281" s="91"/>
      <c r="C281" s="96"/>
      <c r="D281" s="92"/>
      <c r="E281" s="92"/>
      <c r="F281" s="92"/>
      <c r="G281" s="92"/>
      <c r="H281" s="92"/>
      <c r="I281" s="92"/>
      <c r="J281" s="92"/>
      <c r="K281" s="92"/>
      <c r="L281" s="92"/>
      <c r="M281" s="92"/>
    </row>
    <row r="282" spans="1:13" s="94" customFormat="1" ht="15.75">
      <c r="A282" s="96"/>
      <c r="B282" s="91"/>
      <c r="C282" s="96"/>
      <c r="D282" s="92"/>
      <c r="E282" s="92"/>
      <c r="F282" s="92"/>
      <c r="G282" s="92"/>
      <c r="H282" s="92"/>
      <c r="I282" s="92"/>
      <c r="J282" s="92"/>
      <c r="K282" s="92"/>
      <c r="L282" s="92"/>
      <c r="M282" s="92"/>
    </row>
    <row r="283" spans="1:13" s="94" customFormat="1" ht="15.75">
      <c r="A283" s="96"/>
      <c r="B283" s="91"/>
      <c r="C283" s="96"/>
      <c r="D283" s="92"/>
      <c r="E283" s="92"/>
      <c r="F283" s="92"/>
      <c r="G283" s="92"/>
      <c r="H283" s="92"/>
      <c r="I283" s="92"/>
      <c r="J283" s="92"/>
      <c r="K283" s="92"/>
      <c r="L283" s="92"/>
      <c r="M283" s="92"/>
    </row>
    <row r="284" spans="1:13" s="94" customFormat="1" ht="15.75">
      <c r="A284" s="96"/>
      <c r="B284" s="91"/>
      <c r="C284" s="96"/>
      <c r="D284" s="92"/>
      <c r="E284" s="92"/>
      <c r="F284" s="92"/>
      <c r="G284" s="92"/>
      <c r="H284" s="92"/>
      <c r="I284" s="92"/>
      <c r="J284" s="92"/>
      <c r="K284" s="92"/>
      <c r="L284" s="92"/>
      <c r="M284" s="92"/>
    </row>
    <row r="285" spans="1:13" s="94" customFormat="1" ht="15.75">
      <c r="A285" s="96"/>
      <c r="B285" s="91"/>
      <c r="C285" s="96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1:13" s="94" customFormat="1" ht="15.75">
      <c r="A286" s="96"/>
      <c r="B286" s="91"/>
      <c r="C286" s="96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1:13" s="94" customFormat="1" ht="15.75">
      <c r="A287" s="96"/>
      <c r="B287" s="91"/>
      <c r="C287" s="96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1:13" s="94" customFormat="1" ht="15.75">
      <c r="A288" s="96"/>
      <c r="B288" s="91"/>
      <c r="C288" s="96"/>
      <c r="D288" s="92"/>
      <c r="E288" s="92"/>
      <c r="F288" s="92"/>
      <c r="G288" s="92"/>
      <c r="H288" s="92"/>
      <c r="I288" s="92"/>
      <c r="J288" s="92"/>
      <c r="K288" s="92"/>
      <c r="L288" s="92"/>
      <c r="M288" s="92"/>
    </row>
    <row r="289" spans="1:13" s="94" customFormat="1" ht="15.75">
      <c r="A289" s="96"/>
      <c r="B289" s="91"/>
      <c r="C289" s="96"/>
      <c r="D289" s="92"/>
      <c r="E289" s="92"/>
      <c r="F289" s="92"/>
      <c r="G289" s="92"/>
      <c r="H289" s="92"/>
      <c r="I289" s="92"/>
      <c r="J289" s="92"/>
      <c r="K289" s="92"/>
      <c r="L289" s="92"/>
      <c r="M289" s="92"/>
    </row>
    <row r="290" spans="1:13" s="94" customFormat="1" ht="15.75">
      <c r="A290" s="96"/>
      <c r="B290" s="91"/>
      <c r="C290" s="96"/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1:13" s="94" customFormat="1" ht="15.75">
      <c r="A291" s="96"/>
      <c r="B291" s="91"/>
      <c r="C291" s="96"/>
      <c r="D291" s="92"/>
      <c r="E291" s="92"/>
      <c r="F291" s="92"/>
      <c r="G291" s="92"/>
      <c r="H291" s="92"/>
      <c r="I291" s="92"/>
      <c r="J291" s="92"/>
      <c r="K291" s="92"/>
      <c r="L291" s="92"/>
      <c r="M291" s="92"/>
    </row>
    <row r="292" spans="1:13" ht="15.75">
      <c r="A292" s="111" t="s">
        <v>63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</row>
    <row r="293" spans="1:13" ht="15.75">
      <c r="A293" s="53">
        <v>1</v>
      </c>
      <c r="B293" s="56" t="s">
        <v>66</v>
      </c>
      <c r="C293" s="53">
        <v>40</v>
      </c>
      <c r="D293" s="55">
        <f>E297</f>
        <v>1.395712</v>
      </c>
      <c r="E293" s="55"/>
      <c r="F293" s="53">
        <v>0.71</v>
      </c>
      <c r="G293" s="53">
        <v>3.01</v>
      </c>
      <c r="H293" s="53">
        <v>4.13</v>
      </c>
      <c r="I293" s="53">
        <v>46.4</v>
      </c>
      <c r="J293" s="53">
        <v>18.7</v>
      </c>
      <c r="K293" s="53">
        <v>0.018</v>
      </c>
      <c r="L293" s="53">
        <v>23.3</v>
      </c>
      <c r="M293" s="53">
        <v>0.3</v>
      </c>
    </row>
    <row r="294" spans="1:13" ht="15">
      <c r="A294" s="33"/>
      <c r="B294" s="34" t="s">
        <v>48</v>
      </c>
      <c r="C294" s="35">
        <v>48.8</v>
      </c>
      <c r="D294" s="35">
        <v>21.53</v>
      </c>
      <c r="E294" s="16">
        <f>C294*D294/1000</f>
        <v>1.050664</v>
      </c>
      <c r="F294" s="36"/>
      <c r="G294" s="33"/>
      <c r="H294" s="33"/>
      <c r="I294" s="33"/>
      <c r="J294" s="33"/>
      <c r="K294" s="33"/>
      <c r="L294" s="33"/>
      <c r="M294" s="33"/>
    </row>
    <row r="295" spans="1:13" ht="15">
      <c r="A295" s="33"/>
      <c r="B295" s="34" t="s">
        <v>58</v>
      </c>
      <c r="C295" s="35">
        <v>2.4</v>
      </c>
      <c r="D295" s="35">
        <v>138.1</v>
      </c>
      <c r="E295" s="16">
        <f>C295*D295/1000</f>
        <v>0.33144</v>
      </c>
      <c r="F295" s="36"/>
      <c r="G295" s="33"/>
      <c r="H295" s="33"/>
      <c r="I295" s="33"/>
      <c r="J295" s="33"/>
      <c r="K295" s="33"/>
      <c r="L295" s="33"/>
      <c r="M295" s="33"/>
    </row>
    <row r="296" spans="1:13" ht="15">
      <c r="A296" s="33"/>
      <c r="B296" s="34" t="s">
        <v>23</v>
      </c>
      <c r="C296" s="35">
        <v>0.8</v>
      </c>
      <c r="D296" s="35">
        <v>17.01</v>
      </c>
      <c r="E296" s="16">
        <f>C296*D296/1000</f>
        <v>0.013608000000000002</v>
      </c>
      <c r="F296" s="36"/>
      <c r="G296" s="33"/>
      <c r="H296" s="33"/>
      <c r="I296" s="33"/>
      <c r="J296" s="33"/>
      <c r="K296" s="33"/>
      <c r="L296" s="33"/>
      <c r="M296" s="33"/>
    </row>
    <row r="297" spans="1:13" ht="11.25" customHeight="1">
      <c r="A297" s="33"/>
      <c r="B297" s="160"/>
      <c r="C297" s="161"/>
      <c r="D297" s="162"/>
      <c r="E297" s="16">
        <f>SUM(E294:E296)</f>
        <v>1.395712</v>
      </c>
      <c r="F297" s="36"/>
      <c r="G297" s="33"/>
      <c r="H297" s="33"/>
      <c r="I297" s="33"/>
      <c r="J297" s="33"/>
      <c r="K297" s="33"/>
      <c r="L297" s="33"/>
      <c r="M297" s="33"/>
    </row>
    <row r="298" spans="1:13" ht="12.75" customHeight="1">
      <c r="A298" s="53">
        <v>2</v>
      </c>
      <c r="B298" s="56" t="s">
        <v>101</v>
      </c>
      <c r="C298" s="53">
        <v>150</v>
      </c>
      <c r="D298" s="55">
        <f>E306</f>
        <v>8.11971</v>
      </c>
      <c r="E298" s="55"/>
      <c r="F298" s="53">
        <v>3.08</v>
      </c>
      <c r="G298" s="53">
        <v>5.52</v>
      </c>
      <c r="H298" s="53">
        <v>41.02</v>
      </c>
      <c r="I298" s="53">
        <v>152.65</v>
      </c>
      <c r="J298" s="53">
        <v>12.3</v>
      </c>
      <c r="K298" s="53">
        <v>0.1</v>
      </c>
      <c r="L298" s="53">
        <v>63</v>
      </c>
      <c r="M298" s="53">
        <v>4.6</v>
      </c>
    </row>
    <row r="299" spans="1:13" ht="13.5" customHeight="1">
      <c r="A299" s="15"/>
      <c r="B299" s="14" t="s">
        <v>32</v>
      </c>
      <c r="C299" s="15">
        <v>189</v>
      </c>
      <c r="D299" s="15">
        <v>28.23</v>
      </c>
      <c r="E299" s="16">
        <f aca="true" t="shared" si="16" ref="E299:E305">C299*D299/1000</f>
        <v>5.33547</v>
      </c>
      <c r="F299" s="19"/>
      <c r="G299" s="15"/>
      <c r="H299" s="15"/>
      <c r="I299" s="15"/>
      <c r="J299" s="15"/>
      <c r="K299" s="15"/>
      <c r="L299" s="15"/>
      <c r="M299" s="15"/>
    </row>
    <row r="300" spans="1:13" ht="13.5" customHeight="1">
      <c r="A300" s="15"/>
      <c r="B300" s="14" t="s">
        <v>58</v>
      </c>
      <c r="C300" s="15">
        <v>5</v>
      </c>
      <c r="D300" s="15">
        <v>138.1</v>
      </c>
      <c r="E300" s="16">
        <f t="shared" si="16"/>
        <v>0.6905</v>
      </c>
      <c r="F300" s="19"/>
      <c r="G300" s="15"/>
      <c r="H300" s="15"/>
      <c r="I300" s="15"/>
      <c r="J300" s="15"/>
      <c r="K300" s="15"/>
      <c r="L300" s="15"/>
      <c r="M300" s="15"/>
    </row>
    <row r="301" spans="1:13" ht="13.5" customHeight="1">
      <c r="A301" s="15"/>
      <c r="B301" s="14" t="s">
        <v>49</v>
      </c>
      <c r="C301" s="15">
        <v>8</v>
      </c>
      <c r="D301" s="15">
        <v>153.5</v>
      </c>
      <c r="E301" s="16">
        <f t="shared" si="16"/>
        <v>1.228</v>
      </c>
      <c r="F301" s="19"/>
      <c r="G301" s="15"/>
      <c r="H301" s="15"/>
      <c r="I301" s="15"/>
      <c r="J301" s="15"/>
      <c r="K301" s="15"/>
      <c r="L301" s="15"/>
      <c r="M301" s="15"/>
    </row>
    <row r="302" spans="1:13" ht="11.25" customHeight="1">
      <c r="A302" s="15"/>
      <c r="B302" s="14" t="s">
        <v>20</v>
      </c>
      <c r="C302" s="15">
        <v>4.5</v>
      </c>
      <c r="D302" s="15">
        <v>31.1</v>
      </c>
      <c r="E302" s="16">
        <f t="shared" si="16"/>
        <v>0.13995000000000002</v>
      </c>
      <c r="F302" s="19"/>
      <c r="G302" s="15"/>
      <c r="H302" s="15"/>
      <c r="I302" s="15"/>
      <c r="J302" s="15"/>
      <c r="K302" s="15"/>
      <c r="L302" s="15"/>
      <c r="M302" s="15"/>
    </row>
    <row r="303" spans="1:13" ht="9.75" customHeight="1">
      <c r="A303" s="15"/>
      <c r="B303" s="14" t="s">
        <v>21</v>
      </c>
      <c r="C303" s="15">
        <v>7.5</v>
      </c>
      <c r="D303" s="15">
        <v>36.28</v>
      </c>
      <c r="E303" s="16">
        <f t="shared" si="16"/>
        <v>0.2721</v>
      </c>
      <c r="F303" s="19"/>
      <c r="G303" s="15"/>
      <c r="H303" s="15"/>
      <c r="I303" s="15"/>
      <c r="J303" s="15"/>
      <c r="K303" s="15"/>
      <c r="L303" s="15"/>
      <c r="M303" s="15"/>
    </row>
    <row r="304" spans="1:13" ht="12" customHeight="1">
      <c r="A304" s="15"/>
      <c r="B304" s="14" t="s">
        <v>76</v>
      </c>
      <c r="C304" s="15">
        <v>1.5</v>
      </c>
      <c r="D304" s="15">
        <v>39.36</v>
      </c>
      <c r="E304" s="16">
        <f t="shared" si="16"/>
        <v>0.05904</v>
      </c>
      <c r="F304" s="19"/>
      <c r="G304" s="15"/>
      <c r="H304" s="15"/>
      <c r="I304" s="15"/>
      <c r="J304" s="15"/>
      <c r="K304" s="15"/>
      <c r="L304" s="15"/>
      <c r="M304" s="15"/>
    </row>
    <row r="305" spans="1:13" ht="12" customHeight="1">
      <c r="A305" s="15"/>
      <c r="B305" s="14" t="s">
        <v>26</v>
      </c>
      <c r="C305" s="15">
        <v>4.5</v>
      </c>
      <c r="D305" s="15">
        <v>87.7</v>
      </c>
      <c r="E305" s="13">
        <f t="shared" si="16"/>
        <v>0.39465000000000006</v>
      </c>
      <c r="F305" s="19"/>
      <c r="G305" s="15"/>
      <c r="H305" s="15"/>
      <c r="I305" s="15"/>
      <c r="J305" s="15"/>
      <c r="K305" s="15"/>
      <c r="L305" s="15"/>
      <c r="M305" s="15"/>
    </row>
    <row r="306" spans="1:13" ht="11.25" customHeight="1">
      <c r="A306" s="15"/>
      <c r="B306" s="114"/>
      <c r="C306" s="115"/>
      <c r="D306" s="116"/>
      <c r="E306" s="13">
        <f>SUM(E299:E305)</f>
        <v>8.11971</v>
      </c>
      <c r="F306" s="19"/>
      <c r="G306" s="15"/>
      <c r="H306" s="15"/>
      <c r="I306" s="15"/>
      <c r="J306" s="15"/>
      <c r="K306" s="15"/>
      <c r="L306" s="15"/>
      <c r="M306" s="15"/>
    </row>
    <row r="307" spans="1:13" ht="14.25" customHeight="1">
      <c r="A307" s="53">
        <v>3</v>
      </c>
      <c r="B307" s="56" t="s">
        <v>102</v>
      </c>
      <c r="C307" s="53" t="s">
        <v>103</v>
      </c>
      <c r="D307" s="55">
        <f>E311</f>
        <v>16.77686</v>
      </c>
      <c r="E307" s="55"/>
      <c r="F307" s="53">
        <v>7.55</v>
      </c>
      <c r="G307" s="53">
        <v>8.47</v>
      </c>
      <c r="H307" s="53">
        <v>0</v>
      </c>
      <c r="I307" s="53">
        <v>208.67</v>
      </c>
      <c r="J307" s="53">
        <v>0</v>
      </c>
      <c r="K307" s="53">
        <v>0.1</v>
      </c>
      <c r="L307" s="53">
        <v>23.3</v>
      </c>
      <c r="M307" s="53">
        <v>1.2</v>
      </c>
    </row>
    <row r="308" spans="1:13" ht="15">
      <c r="A308" s="11"/>
      <c r="B308" s="14" t="s">
        <v>87</v>
      </c>
      <c r="C308" s="15">
        <v>71</v>
      </c>
      <c r="D308" s="13">
        <v>220.04</v>
      </c>
      <c r="E308" s="16">
        <f>C308*D308/1000</f>
        <v>15.62284</v>
      </c>
      <c r="F308" s="12"/>
      <c r="G308" s="11"/>
      <c r="H308" s="11"/>
      <c r="I308" s="11"/>
      <c r="J308" s="11"/>
      <c r="K308" s="11"/>
      <c r="L308" s="11"/>
      <c r="M308" s="11"/>
    </row>
    <row r="309" spans="1:13" ht="15">
      <c r="A309" s="11"/>
      <c r="B309" s="14" t="s">
        <v>23</v>
      </c>
      <c r="C309" s="15">
        <v>2</v>
      </c>
      <c r="D309" s="13">
        <v>17.01</v>
      </c>
      <c r="E309" s="16">
        <f>C309*D309/1000</f>
        <v>0.03402</v>
      </c>
      <c r="F309" s="12"/>
      <c r="G309" s="11"/>
      <c r="H309" s="11"/>
      <c r="I309" s="11"/>
      <c r="J309" s="11"/>
      <c r="K309" s="11"/>
      <c r="L309" s="11"/>
      <c r="M309" s="11"/>
    </row>
    <row r="310" spans="1:13" ht="15">
      <c r="A310" s="11"/>
      <c r="B310" s="14" t="s">
        <v>104</v>
      </c>
      <c r="C310" s="15">
        <v>50</v>
      </c>
      <c r="D310" s="13">
        <v>22.4</v>
      </c>
      <c r="E310" s="16">
        <f>C310*D310/1000</f>
        <v>1.12</v>
      </c>
      <c r="F310" s="12"/>
      <c r="G310" s="11"/>
      <c r="H310" s="11"/>
      <c r="I310" s="11"/>
      <c r="J310" s="11"/>
      <c r="K310" s="11"/>
      <c r="L310" s="11"/>
      <c r="M310" s="11"/>
    </row>
    <row r="311" spans="1:13" ht="15">
      <c r="A311" s="11"/>
      <c r="B311" s="14"/>
      <c r="C311" s="15"/>
      <c r="D311" s="13"/>
      <c r="E311" s="16">
        <f>SUM(E308:E310)</f>
        <v>16.77686</v>
      </c>
      <c r="F311" s="12"/>
      <c r="G311" s="11"/>
      <c r="H311" s="11"/>
      <c r="I311" s="11"/>
      <c r="J311" s="11"/>
      <c r="K311" s="11"/>
      <c r="L311" s="11"/>
      <c r="M311" s="11"/>
    </row>
    <row r="312" spans="1:13" ht="12" customHeight="1">
      <c r="A312" s="11"/>
      <c r="B312" s="42" t="s">
        <v>105</v>
      </c>
      <c r="C312" s="15"/>
      <c r="D312" s="13"/>
      <c r="E312" s="16"/>
      <c r="F312" s="12"/>
      <c r="G312" s="11"/>
      <c r="H312" s="11"/>
      <c r="I312" s="11"/>
      <c r="J312" s="11"/>
      <c r="K312" s="11"/>
      <c r="L312" s="11"/>
      <c r="M312" s="11"/>
    </row>
    <row r="313" spans="1:13" ht="15">
      <c r="A313" s="11"/>
      <c r="B313" s="14" t="s">
        <v>21</v>
      </c>
      <c r="C313" s="15">
        <v>1.2</v>
      </c>
      <c r="D313" s="13">
        <v>36.28</v>
      </c>
      <c r="E313" s="16">
        <f aca="true" t="shared" si="17" ref="E313:E319">C313*D313/1000</f>
        <v>0.043536</v>
      </c>
      <c r="F313" s="12"/>
      <c r="G313" s="11"/>
      <c r="H313" s="11"/>
      <c r="I313" s="11"/>
      <c r="J313" s="11"/>
      <c r="K313" s="11"/>
      <c r="L313" s="11"/>
      <c r="M313" s="11"/>
    </row>
    <row r="314" spans="1:13" ht="15">
      <c r="A314" s="11"/>
      <c r="B314" s="14" t="s">
        <v>26</v>
      </c>
      <c r="C314" s="15">
        <v>1</v>
      </c>
      <c r="D314" s="13">
        <v>87.7</v>
      </c>
      <c r="E314" s="16">
        <f t="shared" si="17"/>
        <v>0.0877</v>
      </c>
      <c r="F314" s="12"/>
      <c r="G314" s="11"/>
      <c r="H314" s="11"/>
      <c r="I314" s="11"/>
      <c r="J314" s="11"/>
      <c r="K314" s="11"/>
      <c r="L314" s="11"/>
      <c r="M314" s="11"/>
    </row>
    <row r="315" spans="1:13" ht="15">
      <c r="A315" s="11"/>
      <c r="B315" s="14" t="s">
        <v>58</v>
      </c>
      <c r="C315" s="15">
        <v>6</v>
      </c>
      <c r="D315" s="13">
        <v>138.1</v>
      </c>
      <c r="E315" s="16">
        <f t="shared" si="17"/>
        <v>0.8285999999999999</v>
      </c>
      <c r="F315" s="12"/>
      <c r="G315" s="11"/>
      <c r="H315" s="11"/>
      <c r="I315" s="11"/>
      <c r="J315" s="11"/>
      <c r="K315" s="11"/>
      <c r="L315" s="11"/>
      <c r="M315" s="11"/>
    </row>
    <row r="316" spans="1:13" ht="15">
      <c r="A316" s="11"/>
      <c r="B316" s="14" t="s">
        <v>106</v>
      </c>
      <c r="C316" s="15">
        <v>6</v>
      </c>
      <c r="D316" s="13">
        <v>31.1</v>
      </c>
      <c r="E316" s="16">
        <f t="shared" si="17"/>
        <v>0.18660000000000002</v>
      </c>
      <c r="F316" s="12"/>
      <c r="G316" s="11"/>
      <c r="H316" s="11"/>
      <c r="I316" s="11"/>
      <c r="J316" s="11"/>
      <c r="K316" s="11"/>
      <c r="L316" s="11"/>
      <c r="M316" s="11"/>
    </row>
    <row r="317" spans="1:13" ht="15">
      <c r="A317" s="11"/>
      <c r="B317" s="14" t="s">
        <v>49</v>
      </c>
      <c r="C317" s="15">
        <v>6</v>
      </c>
      <c r="D317" s="13">
        <v>153.5</v>
      </c>
      <c r="E317" s="16">
        <f t="shared" si="17"/>
        <v>0.921</v>
      </c>
      <c r="F317" s="12"/>
      <c r="G317" s="11"/>
      <c r="H317" s="11"/>
      <c r="I317" s="11"/>
      <c r="J317" s="11"/>
      <c r="K317" s="11"/>
      <c r="L317" s="11"/>
      <c r="M317" s="11"/>
    </row>
    <row r="318" spans="1:13" ht="15">
      <c r="A318" s="11"/>
      <c r="B318" s="14" t="s">
        <v>107</v>
      </c>
      <c r="C318" s="15">
        <v>4.5</v>
      </c>
      <c r="D318" s="13">
        <v>39.36</v>
      </c>
      <c r="E318" s="16">
        <f>C318*D318/1000</f>
        <v>0.17712</v>
      </c>
      <c r="F318" s="12"/>
      <c r="G318" s="11"/>
      <c r="H318" s="11"/>
      <c r="I318" s="11"/>
      <c r="J318" s="11"/>
      <c r="K318" s="11"/>
      <c r="L318" s="11"/>
      <c r="M318" s="11"/>
    </row>
    <row r="319" spans="1:13" ht="15">
      <c r="A319" s="11"/>
      <c r="B319" s="14" t="s">
        <v>108</v>
      </c>
      <c r="C319" s="15">
        <v>78</v>
      </c>
      <c r="D319" s="13">
        <v>0</v>
      </c>
      <c r="E319" s="16">
        <f t="shared" si="17"/>
        <v>0</v>
      </c>
      <c r="F319" s="12"/>
      <c r="G319" s="11"/>
      <c r="H319" s="11"/>
      <c r="I319" s="11"/>
      <c r="J319" s="11"/>
      <c r="K319" s="11"/>
      <c r="L319" s="11"/>
      <c r="M319" s="11"/>
    </row>
    <row r="320" spans="1:13" ht="15">
      <c r="A320" s="11"/>
      <c r="B320" s="14"/>
      <c r="C320" s="15"/>
      <c r="D320" s="13"/>
      <c r="E320" s="16">
        <f>SUM(E313:E319)</f>
        <v>2.2445559999999998</v>
      </c>
      <c r="F320" s="12"/>
      <c r="G320" s="11"/>
      <c r="H320" s="11"/>
      <c r="I320" s="11"/>
      <c r="J320" s="11"/>
      <c r="K320" s="11"/>
      <c r="L320" s="11"/>
      <c r="M320" s="11"/>
    </row>
    <row r="321" spans="1:13" ht="18" customHeight="1">
      <c r="A321" s="53">
        <v>4</v>
      </c>
      <c r="B321" s="56" t="s">
        <v>72</v>
      </c>
      <c r="C321" s="53">
        <v>40</v>
      </c>
      <c r="D321" s="55">
        <v>2.97</v>
      </c>
      <c r="E321" s="55"/>
      <c r="F321" s="53">
        <v>2.64</v>
      </c>
      <c r="G321" s="53">
        <v>4.48</v>
      </c>
      <c r="H321" s="53">
        <v>13.68</v>
      </c>
      <c r="I321" s="53">
        <v>82.4</v>
      </c>
      <c r="J321" s="53">
        <v>0</v>
      </c>
      <c r="K321" s="53">
        <v>0.168</v>
      </c>
      <c r="L321" s="53">
        <v>17.6</v>
      </c>
      <c r="M321" s="53">
        <v>4.68</v>
      </c>
    </row>
    <row r="322" spans="1:13" ht="15" customHeight="1">
      <c r="A322" s="53">
        <v>5</v>
      </c>
      <c r="B322" s="56" t="s">
        <v>25</v>
      </c>
      <c r="C322" s="53">
        <v>200</v>
      </c>
      <c r="D322" s="55">
        <f>E325</f>
        <v>2.0657</v>
      </c>
      <c r="E322" s="55"/>
      <c r="F322" s="53">
        <v>1.41</v>
      </c>
      <c r="G322" s="53">
        <v>1.24</v>
      </c>
      <c r="H322" s="53">
        <v>13.1</v>
      </c>
      <c r="I322" s="53">
        <v>60</v>
      </c>
      <c r="J322" s="53">
        <v>50</v>
      </c>
      <c r="K322" s="53">
        <v>6</v>
      </c>
      <c r="L322" s="53">
        <v>0.1</v>
      </c>
      <c r="M322" s="53">
        <v>1.7</v>
      </c>
    </row>
    <row r="323" spans="1:13" ht="15">
      <c r="A323" s="11"/>
      <c r="B323" s="14" t="s">
        <v>26</v>
      </c>
      <c r="C323" s="15">
        <v>15</v>
      </c>
      <c r="D323" s="13">
        <v>87.7</v>
      </c>
      <c r="E323" s="16">
        <f>C323*D323/1000</f>
        <v>1.3155</v>
      </c>
      <c r="F323" s="12"/>
      <c r="G323" s="11"/>
      <c r="H323" s="11"/>
      <c r="I323" s="17"/>
      <c r="J323" s="17"/>
      <c r="K323" s="17"/>
      <c r="L323" s="17"/>
      <c r="M323" s="17"/>
    </row>
    <row r="324" spans="1:13" ht="15">
      <c r="A324" s="11"/>
      <c r="B324" s="14" t="s">
        <v>27</v>
      </c>
      <c r="C324" s="15">
        <v>1</v>
      </c>
      <c r="D324" s="13">
        <v>750.2</v>
      </c>
      <c r="E324" s="16">
        <f>C324*D324/1000</f>
        <v>0.7502000000000001</v>
      </c>
      <c r="F324" s="12"/>
      <c r="G324" s="11"/>
      <c r="H324" s="11"/>
      <c r="I324" s="17"/>
      <c r="J324" s="17"/>
      <c r="K324" s="17"/>
      <c r="L324" s="17"/>
      <c r="M324" s="17"/>
    </row>
    <row r="325" spans="1:13" ht="11.25" customHeight="1">
      <c r="A325" s="11"/>
      <c r="B325" s="114"/>
      <c r="C325" s="115"/>
      <c r="D325" s="116"/>
      <c r="E325" s="16">
        <f>E323+E324</f>
        <v>2.0657</v>
      </c>
      <c r="F325" s="12"/>
      <c r="G325" s="11"/>
      <c r="H325" s="11"/>
      <c r="I325" s="17"/>
      <c r="J325" s="17"/>
      <c r="K325" s="17"/>
      <c r="L325" s="17"/>
      <c r="M325" s="17"/>
    </row>
    <row r="326" spans="1:14" ht="12" customHeight="1">
      <c r="A326" s="57"/>
      <c r="B326" s="75" t="s">
        <v>28</v>
      </c>
      <c r="C326" s="57"/>
      <c r="D326" s="55">
        <v>31.34</v>
      </c>
      <c r="E326" s="55"/>
      <c r="F326" s="55">
        <f aca="true" t="shared" si="18" ref="F326:M326">F298+F307+F321+F322+F293</f>
        <v>15.39</v>
      </c>
      <c r="G326" s="55">
        <f t="shared" si="18"/>
        <v>22.72</v>
      </c>
      <c r="H326" s="55">
        <f t="shared" si="18"/>
        <v>71.92999999999999</v>
      </c>
      <c r="I326" s="55">
        <f t="shared" si="18"/>
        <v>550.12</v>
      </c>
      <c r="J326" s="55">
        <f t="shared" si="18"/>
        <v>81</v>
      </c>
      <c r="K326" s="55">
        <f t="shared" si="18"/>
        <v>6.386</v>
      </c>
      <c r="L326" s="55">
        <f t="shared" si="18"/>
        <v>127.3</v>
      </c>
      <c r="M326" s="55">
        <f t="shared" si="18"/>
        <v>12.48</v>
      </c>
      <c r="N326" s="85">
        <f>D293+D298+D307+D321+D322</f>
        <v>31.327982</v>
      </c>
    </row>
    <row r="327" spans="1:13" ht="15.75">
      <c r="A327" s="117" t="s">
        <v>109</v>
      </c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9"/>
    </row>
    <row r="328" spans="1:13" ht="15.75" customHeight="1">
      <c r="A328" s="109">
        <v>1</v>
      </c>
      <c r="B328" s="120" t="s">
        <v>73</v>
      </c>
      <c r="C328" s="109">
        <v>50</v>
      </c>
      <c r="D328" s="134">
        <f>E333</f>
        <v>2.3176000000000005</v>
      </c>
      <c r="E328" s="134"/>
      <c r="F328" s="109">
        <v>0.62</v>
      </c>
      <c r="G328" s="109">
        <v>0.05</v>
      </c>
      <c r="H328" s="109">
        <v>5.74</v>
      </c>
      <c r="I328" s="109">
        <v>40.85</v>
      </c>
      <c r="J328" s="109">
        <v>8</v>
      </c>
      <c r="K328" s="109">
        <v>0.075</v>
      </c>
      <c r="L328" s="109">
        <v>17.2</v>
      </c>
      <c r="M328" s="109">
        <v>0.86</v>
      </c>
    </row>
    <row r="329" spans="1:13" ht="15.75" customHeight="1">
      <c r="A329" s="110"/>
      <c r="B329" s="121"/>
      <c r="C329" s="110"/>
      <c r="D329" s="135"/>
      <c r="E329" s="135"/>
      <c r="F329" s="110"/>
      <c r="G329" s="110"/>
      <c r="H329" s="110"/>
      <c r="I329" s="110"/>
      <c r="J329" s="110"/>
      <c r="K329" s="110"/>
      <c r="L329" s="110"/>
      <c r="M329" s="110"/>
    </row>
    <row r="330" spans="1:13" ht="15">
      <c r="A330" s="11"/>
      <c r="B330" s="38" t="s">
        <v>20</v>
      </c>
      <c r="C330" s="15">
        <v>60</v>
      </c>
      <c r="D330" s="13">
        <v>31.1</v>
      </c>
      <c r="E330" s="16">
        <f>C330*D330/1000</f>
        <v>1.866</v>
      </c>
      <c r="F330" s="12"/>
      <c r="G330" s="11"/>
      <c r="H330" s="11"/>
      <c r="I330" s="11"/>
      <c r="J330" s="11"/>
      <c r="K330" s="11"/>
      <c r="L330" s="11"/>
      <c r="M330" s="11"/>
    </row>
    <row r="331" spans="1:13" ht="15">
      <c r="A331" s="11"/>
      <c r="B331" s="38" t="s">
        <v>26</v>
      </c>
      <c r="C331" s="15">
        <v>2</v>
      </c>
      <c r="D331" s="13">
        <v>87.7</v>
      </c>
      <c r="E331" s="16">
        <f>C331*D331/1000</f>
        <v>0.1754</v>
      </c>
      <c r="F331" s="12"/>
      <c r="G331" s="11"/>
      <c r="H331" s="11"/>
      <c r="I331" s="11"/>
      <c r="J331" s="11"/>
      <c r="K331" s="11"/>
      <c r="L331" s="11"/>
      <c r="M331" s="11"/>
    </row>
    <row r="332" spans="1:13" ht="15">
      <c r="A332" s="11"/>
      <c r="B332" s="38" t="s">
        <v>58</v>
      </c>
      <c r="C332" s="15">
        <v>2</v>
      </c>
      <c r="D332" s="13">
        <v>138.1</v>
      </c>
      <c r="E332" s="16">
        <f>C332*D332/1000</f>
        <v>0.2762</v>
      </c>
      <c r="F332" s="12"/>
      <c r="G332" s="11"/>
      <c r="H332" s="11"/>
      <c r="I332" s="11"/>
      <c r="J332" s="11"/>
      <c r="K332" s="11"/>
      <c r="L332" s="11"/>
      <c r="M332" s="11"/>
    </row>
    <row r="333" spans="1:13" ht="15">
      <c r="A333" s="142"/>
      <c r="B333" s="143"/>
      <c r="C333" s="143"/>
      <c r="D333" s="144"/>
      <c r="E333" s="16">
        <f>SUM(E330:E332)</f>
        <v>2.3176000000000005</v>
      </c>
      <c r="F333" s="12"/>
      <c r="G333" s="11"/>
      <c r="H333" s="11"/>
      <c r="I333" s="11"/>
      <c r="J333" s="11"/>
      <c r="K333" s="11"/>
      <c r="L333" s="11"/>
      <c r="M333" s="11"/>
    </row>
    <row r="334" spans="1:13" ht="15.75">
      <c r="A334" s="47">
        <v>2</v>
      </c>
      <c r="B334" s="59" t="s">
        <v>67</v>
      </c>
      <c r="C334" s="47">
        <v>50</v>
      </c>
      <c r="D334" s="49">
        <f>E342</f>
        <v>15.108181600000002</v>
      </c>
      <c r="E334" s="72"/>
      <c r="F334" s="47">
        <v>6.97</v>
      </c>
      <c r="G334" s="47">
        <v>3.28</v>
      </c>
      <c r="H334" s="47">
        <v>0.21</v>
      </c>
      <c r="I334" s="47">
        <v>42.5</v>
      </c>
      <c r="J334" s="47">
        <v>8</v>
      </c>
      <c r="K334" s="47">
        <v>0.075</v>
      </c>
      <c r="L334" s="47">
        <v>17.2</v>
      </c>
      <c r="M334" s="47">
        <v>0.86</v>
      </c>
    </row>
    <row r="335" spans="1:13" ht="15">
      <c r="A335" s="33"/>
      <c r="B335" s="14" t="s">
        <v>68</v>
      </c>
      <c r="C335" s="15">
        <v>60.59</v>
      </c>
      <c r="D335" s="13">
        <v>221.74</v>
      </c>
      <c r="E335" s="16">
        <f aca="true" t="shared" si="19" ref="E335:E341">C335*D335/1000</f>
        <v>13.435226600000002</v>
      </c>
      <c r="F335" s="36"/>
      <c r="G335" s="33"/>
      <c r="H335" s="33"/>
      <c r="I335" s="33"/>
      <c r="J335" s="33"/>
      <c r="K335" s="33"/>
      <c r="L335" s="33"/>
      <c r="M335" s="33"/>
    </row>
    <row r="336" spans="1:13" ht="15">
      <c r="A336" s="33"/>
      <c r="B336" s="14" t="s">
        <v>20</v>
      </c>
      <c r="C336" s="15">
        <v>15.5</v>
      </c>
      <c r="D336" s="13">
        <v>31.1</v>
      </c>
      <c r="E336" s="16">
        <f t="shared" si="19"/>
        <v>0.48205000000000003</v>
      </c>
      <c r="F336" s="36"/>
      <c r="G336" s="33"/>
      <c r="H336" s="33"/>
      <c r="I336" s="33"/>
      <c r="J336" s="33"/>
      <c r="K336" s="33"/>
      <c r="L336" s="33"/>
      <c r="M336" s="33"/>
    </row>
    <row r="337" spans="1:13" ht="15">
      <c r="A337" s="33"/>
      <c r="B337" s="14" t="s">
        <v>21</v>
      </c>
      <c r="C337" s="15">
        <v>5</v>
      </c>
      <c r="D337" s="13">
        <v>36.28</v>
      </c>
      <c r="E337" s="16">
        <f t="shared" si="19"/>
        <v>0.1814</v>
      </c>
      <c r="F337" s="36" t="s">
        <v>69</v>
      </c>
      <c r="G337" s="33"/>
      <c r="H337" s="33"/>
      <c r="I337" s="33"/>
      <c r="J337" s="33"/>
      <c r="K337" s="33"/>
      <c r="L337" s="33"/>
      <c r="M337" s="33"/>
    </row>
    <row r="338" spans="1:13" ht="15">
      <c r="A338" s="33"/>
      <c r="B338" s="14" t="s">
        <v>49</v>
      </c>
      <c r="C338" s="15">
        <v>5.5</v>
      </c>
      <c r="D338" s="13">
        <v>153.5</v>
      </c>
      <c r="E338" s="16">
        <f t="shared" si="19"/>
        <v>0.84425</v>
      </c>
      <c r="F338" s="36"/>
      <c r="G338" s="33"/>
      <c r="H338" s="33"/>
      <c r="I338" s="33"/>
      <c r="J338" s="33"/>
      <c r="K338" s="33"/>
      <c r="L338" s="33"/>
      <c r="M338" s="33"/>
    </row>
    <row r="339" spans="1:13" ht="15">
      <c r="A339" s="33"/>
      <c r="B339" s="14" t="s">
        <v>58</v>
      </c>
      <c r="C339" s="15">
        <v>0.5</v>
      </c>
      <c r="D339" s="13">
        <v>138.1</v>
      </c>
      <c r="E339" s="16">
        <f t="shared" si="19"/>
        <v>0.06905</v>
      </c>
      <c r="F339" s="36"/>
      <c r="G339" s="33"/>
      <c r="H339" s="33"/>
      <c r="I339" s="33"/>
      <c r="J339" s="33"/>
      <c r="K339" s="33"/>
      <c r="L339" s="33"/>
      <c r="M339" s="33"/>
    </row>
    <row r="340" spans="1:13" ht="15">
      <c r="A340" s="33"/>
      <c r="B340" s="14" t="s">
        <v>26</v>
      </c>
      <c r="C340" s="15">
        <v>1</v>
      </c>
      <c r="D340" s="13">
        <v>87.7</v>
      </c>
      <c r="E340" s="16">
        <f t="shared" si="19"/>
        <v>0.0877</v>
      </c>
      <c r="F340" s="36"/>
      <c r="G340" s="33"/>
      <c r="H340" s="33"/>
      <c r="I340" s="33"/>
      <c r="J340" s="33"/>
      <c r="K340" s="33"/>
      <c r="L340" s="33"/>
      <c r="M340" s="33"/>
    </row>
    <row r="341" spans="1:13" ht="15">
      <c r="A341" s="33"/>
      <c r="B341" s="14" t="s">
        <v>23</v>
      </c>
      <c r="C341" s="15">
        <v>0.5</v>
      </c>
      <c r="D341" s="13">
        <v>17.01</v>
      </c>
      <c r="E341" s="16">
        <f t="shared" si="19"/>
        <v>0.008505</v>
      </c>
      <c r="F341" s="36"/>
      <c r="G341" s="33"/>
      <c r="H341" s="33"/>
      <c r="I341" s="33"/>
      <c r="J341" s="33"/>
      <c r="K341" s="33"/>
      <c r="L341" s="33"/>
      <c r="M341" s="33"/>
    </row>
    <row r="342" spans="1:13" ht="15.75">
      <c r="A342" s="157"/>
      <c r="B342" s="158"/>
      <c r="C342" s="158"/>
      <c r="D342" s="159"/>
      <c r="E342" s="16">
        <f>SUM(E335:E341)</f>
        <v>15.108181600000002</v>
      </c>
      <c r="F342" s="37"/>
      <c r="G342" s="8"/>
      <c r="H342" s="8"/>
      <c r="I342" s="8"/>
      <c r="J342" s="8"/>
      <c r="K342" s="8"/>
      <c r="L342" s="8"/>
      <c r="M342" s="8"/>
    </row>
    <row r="343" spans="1:13" ht="15">
      <c r="A343" s="109">
        <v>3</v>
      </c>
      <c r="B343" s="132" t="s">
        <v>70</v>
      </c>
      <c r="C343" s="109" t="s">
        <v>71</v>
      </c>
      <c r="D343" s="134">
        <f>E348</f>
        <v>5.268885</v>
      </c>
      <c r="E343" s="136"/>
      <c r="F343" s="109">
        <v>5.66</v>
      </c>
      <c r="G343" s="109">
        <v>3.52</v>
      </c>
      <c r="H343" s="109">
        <v>31.92</v>
      </c>
      <c r="I343" s="109">
        <v>168.45</v>
      </c>
      <c r="J343" s="109">
        <v>0</v>
      </c>
      <c r="K343" s="109">
        <v>0.02</v>
      </c>
      <c r="L343" s="109">
        <v>9</v>
      </c>
      <c r="M343" s="109">
        <v>0.6</v>
      </c>
    </row>
    <row r="344" spans="1:13" ht="15">
      <c r="A344" s="110"/>
      <c r="B344" s="133"/>
      <c r="C344" s="110"/>
      <c r="D344" s="135"/>
      <c r="E344" s="137"/>
      <c r="F344" s="110"/>
      <c r="G344" s="110"/>
      <c r="H344" s="110"/>
      <c r="I344" s="110"/>
      <c r="J344" s="110"/>
      <c r="K344" s="110"/>
      <c r="L344" s="110"/>
      <c r="M344" s="110"/>
    </row>
    <row r="345" spans="1:13" ht="15">
      <c r="A345" s="11"/>
      <c r="B345" s="14" t="s">
        <v>36</v>
      </c>
      <c r="C345" s="15">
        <v>51</v>
      </c>
      <c r="D345" s="13">
        <v>47.41</v>
      </c>
      <c r="E345" s="16">
        <f>C345*D345/1000</f>
        <v>2.41791</v>
      </c>
      <c r="F345" s="12"/>
      <c r="G345" s="11"/>
      <c r="H345" s="11"/>
      <c r="I345" s="11"/>
      <c r="J345" s="11"/>
      <c r="K345" s="11"/>
      <c r="L345" s="11"/>
      <c r="M345" s="11"/>
    </row>
    <row r="346" spans="1:13" ht="15">
      <c r="A346" s="11"/>
      <c r="B346" s="14" t="s">
        <v>22</v>
      </c>
      <c r="C346" s="15">
        <v>5</v>
      </c>
      <c r="D346" s="13">
        <v>561.69</v>
      </c>
      <c r="E346" s="16">
        <f>C346*D346/1000</f>
        <v>2.80845</v>
      </c>
      <c r="F346" s="12"/>
      <c r="G346" s="11"/>
      <c r="H346" s="11"/>
      <c r="I346" s="11"/>
      <c r="J346" s="11"/>
      <c r="K346" s="11"/>
      <c r="L346" s="11"/>
      <c r="M346" s="11"/>
    </row>
    <row r="347" spans="1:13" ht="15">
      <c r="A347" s="11"/>
      <c r="B347" s="14" t="s">
        <v>23</v>
      </c>
      <c r="C347" s="15">
        <v>2.5</v>
      </c>
      <c r="D347" s="13">
        <v>17.01</v>
      </c>
      <c r="E347" s="16">
        <f>C347*D347/1000</f>
        <v>0.04252500000000001</v>
      </c>
      <c r="F347" s="12"/>
      <c r="G347" s="11"/>
      <c r="H347" s="11"/>
      <c r="I347" s="11"/>
      <c r="J347" s="11"/>
      <c r="K347" s="11"/>
      <c r="L347" s="11"/>
      <c r="M347" s="11"/>
    </row>
    <row r="348" spans="1:13" ht="15">
      <c r="A348" s="142"/>
      <c r="B348" s="143"/>
      <c r="C348" s="143"/>
      <c r="D348" s="144"/>
      <c r="E348" s="16">
        <f>SUM(E345:E347)</f>
        <v>5.268885</v>
      </c>
      <c r="F348" s="12"/>
      <c r="G348" s="11"/>
      <c r="H348" s="11"/>
      <c r="I348" s="11"/>
      <c r="J348" s="11"/>
      <c r="K348" s="11"/>
      <c r="L348" s="11"/>
      <c r="M348" s="11"/>
    </row>
    <row r="349" spans="1:15" ht="15.75">
      <c r="A349" s="47">
        <v>4</v>
      </c>
      <c r="B349" s="59" t="s">
        <v>72</v>
      </c>
      <c r="C349" s="47">
        <v>40</v>
      </c>
      <c r="D349" s="49">
        <v>2.97</v>
      </c>
      <c r="E349" s="49"/>
      <c r="F349" s="47">
        <v>2.64</v>
      </c>
      <c r="G349" s="47">
        <v>4.48</v>
      </c>
      <c r="H349" s="47">
        <v>13.68</v>
      </c>
      <c r="I349" s="47">
        <v>82.4</v>
      </c>
      <c r="J349" s="47">
        <v>0</v>
      </c>
      <c r="K349" s="47">
        <v>0.168</v>
      </c>
      <c r="L349" s="47">
        <v>17.6</v>
      </c>
      <c r="M349" s="47">
        <v>4.68</v>
      </c>
      <c r="O349" t="s">
        <v>69</v>
      </c>
    </row>
    <row r="350" spans="1:13" ht="15.75">
      <c r="A350" s="47">
        <v>5</v>
      </c>
      <c r="B350" s="48" t="s">
        <v>121</v>
      </c>
      <c r="C350" s="47">
        <v>200</v>
      </c>
      <c r="D350" s="49">
        <f>E355</f>
        <v>4.52305</v>
      </c>
      <c r="E350" s="49"/>
      <c r="F350" s="47">
        <v>1.52</v>
      </c>
      <c r="G350" s="47">
        <v>1.35</v>
      </c>
      <c r="H350" s="47">
        <v>15.9</v>
      </c>
      <c r="I350" s="47">
        <v>181</v>
      </c>
      <c r="J350" s="47">
        <v>1.33</v>
      </c>
      <c r="K350" s="47">
        <v>0.16</v>
      </c>
      <c r="L350" s="47">
        <v>126.6</v>
      </c>
      <c r="M350" s="47">
        <v>0.41</v>
      </c>
    </row>
    <row r="351" spans="1:13" ht="15">
      <c r="A351" s="11"/>
      <c r="B351" s="19" t="s">
        <v>122</v>
      </c>
      <c r="C351" s="15">
        <v>1</v>
      </c>
      <c r="D351" s="13">
        <v>750.2</v>
      </c>
      <c r="E351" s="11">
        <f>C351*D351/1000</f>
        <v>0.7502000000000001</v>
      </c>
      <c r="F351" s="12"/>
      <c r="G351" s="11"/>
      <c r="H351" s="11"/>
      <c r="I351" s="11"/>
      <c r="J351" s="11"/>
      <c r="K351" s="11"/>
      <c r="L351" s="11"/>
      <c r="M351" s="11"/>
    </row>
    <row r="352" spans="1:13" ht="15">
      <c r="A352" s="11"/>
      <c r="B352" s="19" t="s">
        <v>26</v>
      </c>
      <c r="C352" s="15">
        <v>15</v>
      </c>
      <c r="D352" s="13">
        <v>87.7</v>
      </c>
      <c r="E352" s="16">
        <f>C352*D352/1000</f>
        <v>1.3155</v>
      </c>
      <c r="F352" s="12"/>
      <c r="G352" s="11"/>
      <c r="H352" s="11"/>
      <c r="I352" s="11"/>
      <c r="J352" s="11"/>
      <c r="K352" s="11"/>
      <c r="L352" s="11"/>
      <c r="M352" s="11"/>
    </row>
    <row r="353" spans="1:13" ht="15">
      <c r="A353" s="11"/>
      <c r="B353" s="19" t="s">
        <v>123</v>
      </c>
      <c r="C353" s="15">
        <v>35</v>
      </c>
      <c r="D353" s="13">
        <v>70.21</v>
      </c>
      <c r="E353" s="16">
        <f>C353*D353/1000</f>
        <v>2.45735</v>
      </c>
      <c r="F353" s="12"/>
      <c r="G353" s="11"/>
      <c r="H353" s="11"/>
      <c r="I353" s="11"/>
      <c r="J353" s="11"/>
      <c r="K353" s="11"/>
      <c r="L353" s="11"/>
      <c r="M353" s="11"/>
    </row>
    <row r="354" spans="1:13" ht="15">
      <c r="A354" s="11"/>
      <c r="B354" s="19" t="s">
        <v>108</v>
      </c>
      <c r="C354" s="15">
        <v>164</v>
      </c>
      <c r="D354" s="13">
        <v>0</v>
      </c>
      <c r="E354" s="16">
        <f>C354*D354/1000</f>
        <v>0</v>
      </c>
      <c r="F354" s="12"/>
      <c r="G354" s="11"/>
      <c r="H354" s="11"/>
      <c r="I354" s="11"/>
      <c r="J354" s="11"/>
      <c r="K354" s="11"/>
      <c r="L354" s="11"/>
      <c r="M354" s="11"/>
    </row>
    <row r="355" spans="1:13" ht="15">
      <c r="A355" s="126"/>
      <c r="B355" s="126"/>
      <c r="C355" s="126"/>
      <c r="D355" s="126"/>
      <c r="E355" s="16">
        <f>SUM(E351:E354)</f>
        <v>4.52305</v>
      </c>
      <c r="F355" s="12"/>
      <c r="G355" s="11"/>
      <c r="H355" s="11"/>
      <c r="I355" s="11"/>
      <c r="J355" s="11"/>
      <c r="K355" s="11"/>
      <c r="L355" s="11"/>
      <c r="M355" s="11"/>
    </row>
    <row r="356" spans="1:13" ht="15.75">
      <c r="A356" s="50"/>
      <c r="B356" s="90" t="s">
        <v>28</v>
      </c>
      <c r="C356" s="50"/>
      <c r="D356" s="49">
        <f>D328+D334+D349+D350+D343</f>
        <v>30.187716599999998</v>
      </c>
      <c r="E356" s="49"/>
      <c r="F356" s="49">
        <f aca="true" t="shared" si="20" ref="F356:M356">F328+F334+F349+F350+F343</f>
        <v>17.41</v>
      </c>
      <c r="G356" s="49">
        <f t="shared" si="20"/>
        <v>12.68</v>
      </c>
      <c r="H356" s="49">
        <f t="shared" si="20"/>
        <v>67.45</v>
      </c>
      <c r="I356" s="49">
        <f t="shared" si="20"/>
        <v>515.2</v>
      </c>
      <c r="J356" s="49">
        <f t="shared" si="20"/>
        <v>17.33</v>
      </c>
      <c r="K356" s="49">
        <f t="shared" si="20"/>
        <v>0.498</v>
      </c>
      <c r="L356" s="49">
        <f t="shared" si="20"/>
        <v>187.6</v>
      </c>
      <c r="M356" s="49">
        <f t="shared" si="20"/>
        <v>7.409999999999999</v>
      </c>
    </row>
    <row r="357" spans="1:13" s="94" customFormat="1" ht="15.75">
      <c r="A357" s="96"/>
      <c r="B357" s="91"/>
      <c r="C357" s="96"/>
      <c r="D357" s="92"/>
      <c r="E357" s="92"/>
      <c r="F357" s="92"/>
      <c r="G357" s="92"/>
      <c r="H357" s="92"/>
      <c r="I357" s="92"/>
      <c r="J357" s="92"/>
      <c r="K357" s="92"/>
      <c r="L357" s="92"/>
      <c r="M357" s="92"/>
    </row>
    <row r="358" spans="1:13" s="94" customFormat="1" ht="15.75">
      <c r="A358" s="96"/>
      <c r="B358" s="91"/>
      <c r="C358" s="96"/>
      <c r="D358" s="92"/>
      <c r="E358" s="92"/>
      <c r="F358" s="92"/>
      <c r="G358" s="92"/>
      <c r="H358" s="92"/>
      <c r="I358" s="92"/>
      <c r="J358" s="92"/>
      <c r="K358" s="92"/>
      <c r="L358" s="92"/>
      <c r="M358" s="92"/>
    </row>
    <row r="359" spans="1:13" s="94" customFormat="1" ht="15.75">
      <c r="A359" s="96"/>
      <c r="B359" s="91"/>
      <c r="C359" s="96"/>
      <c r="D359" s="92"/>
      <c r="E359" s="92"/>
      <c r="F359" s="92"/>
      <c r="G359" s="92"/>
      <c r="H359" s="92"/>
      <c r="I359" s="92"/>
      <c r="J359" s="92"/>
      <c r="K359" s="92"/>
      <c r="L359" s="92"/>
      <c r="M359" s="92"/>
    </row>
    <row r="360" spans="1:13" ht="15.75">
      <c r="A360" s="111" t="s">
        <v>111</v>
      </c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</row>
    <row r="361" spans="1:13" ht="15">
      <c r="A361" s="112">
        <v>1</v>
      </c>
      <c r="B361" s="165" t="s">
        <v>79</v>
      </c>
      <c r="C361" s="112">
        <v>40</v>
      </c>
      <c r="D361" s="149">
        <f>E369</f>
        <v>1.7470532</v>
      </c>
      <c r="E361" s="149"/>
      <c r="F361" s="112">
        <v>1.3</v>
      </c>
      <c r="G361" s="112">
        <v>3.7</v>
      </c>
      <c r="H361" s="112">
        <v>4.62</v>
      </c>
      <c r="I361" s="112">
        <v>35.92</v>
      </c>
      <c r="J361" s="112">
        <v>18.7</v>
      </c>
      <c r="K361" s="112">
        <v>0.018</v>
      </c>
      <c r="L361" s="112">
        <v>23.3</v>
      </c>
      <c r="M361" s="112">
        <v>0.3</v>
      </c>
    </row>
    <row r="362" spans="1:13" ht="15">
      <c r="A362" s="113"/>
      <c r="B362" s="166"/>
      <c r="C362" s="113"/>
      <c r="D362" s="150"/>
      <c r="E362" s="150"/>
      <c r="F362" s="113"/>
      <c r="G362" s="113"/>
      <c r="H362" s="113"/>
      <c r="I362" s="113"/>
      <c r="J362" s="113"/>
      <c r="K362" s="113"/>
      <c r="L362" s="113"/>
      <c r="M362" s="113"/>
    </row>
    <row r="363" spans="1:13" ht="15">
      <c r="A363" s="11"/>
      <c r="B363" s="14" t="s">
        <v>32</v>
      </c>
      <c r="C363" s="15">
        <v>39.6</v>
      </c>
      <c r="D363" s="15">
        <v>28.23</v>
      </c>
      <c r="E363" s="16">
        <f aca="true" t="shared" si="21" ref="E363:E368">C363*D363/1000</f>
        <v>1.1179080000000001</v>
      </c>
      <c r="F363" s="12"/>
      <c r="G363" s="11"/>
      <c r="H363" s="11"/>
      <c r="I363" s="11"/>
      <c r="J363" s="11"/>
      <c r="K363" s="11"/>
      <c r="L363" s="11"/>
      <c r="M363" s="11"/>
    </row>
    <row r="364" spans="1:13" ht="15">
      <c r="A364" s="11"/>
      <c r="B364" s="14" t="s">
        <v>20</v>
      </c>
      <c r="C364" s="15">
        <v>5</v>
      </c>
      <c r="D364" s="15">
        <v>31.1</v>
      </c>
      <c r="E364" s="16">
        <f t="shared" si="21"/>
        <v>0.1555</v>
      </c>
      <c r="F364" s="12"/>
      <c r="G364" s="11"/>
      <c r="H364" s="11"/>
      <c r="I364" s="11"/>
      <c r="J364" s="11"/>
      <c r="K364" s="11"/>
      <c r="L364" s="11"/>
      <c r="M364" s="11"/>
    </row>
    <row r="365" spans="1:13" ht="15">
      <c r="A365" s="11"/>
      <c r="B365" s="14" t="s">
        <v>80</v>
      </c>
      <c r="C365" s="15">
        <v>0.12</v>
      </c>
      <c r="D365" s="15">
        <v>41.96</v>
      </c>
      <c r="E365" s="16">
        <f t="shared" si="21"/>
        <v>0.0050352</v>
      </c>
      <c r="F365" s="12"/>
      <c r="G365" s="11"/>
      <c r="H365" s="11"/>
      <c r="I365" s="11"/>
      <c r="J365" s="11"/>
      <c r="K365" s="11"/>
      <c r="L365" s="11"/>
      <c r="M365" s="11"/>
    </row>
    <row r="366" spans="1:13" ht="15">
      <c r="A366" s="11"/>
      <c r="B366" s="14" t="s">
        <v>26</v>
      </c>
      <c r="C366" s="15">
        <v>2</v>
      </c>
      <c r="D366" s="15">
        <v>87.7</v>
      </c>
      <c r="E366" s="16">
        <f t="shared" si="21"/>
        <v>0.1754</v>
      </c>
      <c r="F366" s="12"/>
      <c r="G366" s="11"/>
      <c r="H366" s="11"/>
      <c r="I366" s="11"/>
      <c r="J366" s="11"/>
      <c r="K366" s="11"/>
      <c r="L366" s="11"/>
      <c r="M366" s="11"/>
    </row>
    <row r="367" spans="1:13" ht="15">
      <c r="A367" s="11"/>
      <c r="B367" s="14" t="s">
        <v>58</v>
      </c>
      <c r="C367" s="15">
        <v>2</v>
      </c>
      <c r="D367" s="15">
        <v>138.1</v>
      </c>
      <c r="E367" s="16">
        <f t="shared" si="21"/>
        <v>0.2762</v>
      </c>
      <c r="F367" s="12"/>
      <c r="G367" s="11"/>
      <c r="H367" s="11"/>
      <c r="I367" s="11"/>
      <c r="J367" s="11"/>
      <c r="K367" s="11"/>
      <c r="L367" s="11"/>
      <c r="M367" s="11"/>
    </row>
    <row r="368" spans="1:13" ht="15">
      <c r="A368" s="11"/>
      <c r="B368" s="14" t="s">
        <v>23</v>
      </c>
      <c r="C368" s="15">
        <v>1</v>
      </c>
      <c r="D368" s="15">
        <v>17.01</v>
      </c>
      <c r="E368" s="16">
        <f t="shared" si="21"/>
        <v>0.01701</v>
      </c>
      <c r="F368" s="12"/>
      <c r="G368" s="11"/>
      <c r="H368" s="11"/>
      <c r="I368" s="11"/>
      <c r="J368" s="11"/>
      <c r="K368" s="11"/>
      <c r="L368" s="11"/>
      <c r="M368" s="11"/>
    </row>
    <row r="369" spans="1:13" ht="15">
      <c r="A369" s="142"/>
      <c r="B369" s="143"/>
      <c r="C369" s="143"/>
      <c r="D369" s="144"/>
      <c r="E369" s="16">
        <f>SUM(E363:E368)</f>
        <v>1.7470532</v>
      </c>
      <c r="F369" s="12"/>
      <c r="G369" s="11"/>
      <c r="H369" s="11"/>
      <c r="I369" s="11"/>
      <c r="J369" s="11"/>
      <c r="K369" s="11"/>
      <c r="L369" s="11"/>
      <c r="M369" s="11"/>
    </row>
    <row r="370" spans="1:13" ht="15.75">
      <c r="A370" s="53">
        <v>2</v>
      </c>
      <c r="B370" s="54" t="s">
        <v>92</v>
      </c>
      <c r="C370" s="53">
        <v>70</v>
      </c>
      <c r="D370" s="55">
        <f>E372</f>
        <v>32.711850399999996</v>
      </c>
      <c r="E370" s="55"/>
      <c r="F370" s="53">
        <v>5.27</v>
      </c>
      <c r="G370" s="53">
        <v>4.67</v>
      </c>
      <c r="H370" s="53">
        <v>0.45</v>
      </c>
      <c r="I370" s="53">
        <v>248.45</v>
      </c>
      <c r="J370" s="53">
        <v>0</v>
      </c>
      <c r="K370" s="53">
        <v>0.06</v>
      </c>
      <c r="L370" s="53">
        <v>24.42</v>
      </c>
      <c r="M370" s="53">
        <v>0.99</v>
      </c>
    </row>
    <row r="371" spans="1:13" ht="15">
      <c r="A371" s="11"/>
      <c r="B371" s="19" t="s">
        <v>93</v>
      </c>
      <c r="C371" s="15">
        <v>70.96</v>
      </c>
      <c r="D371" s="13">
        <v>460.99</v>
      </c>
      <c r="E371" s="16">
        <f>C371*D371/1000</f>
        <v>32.711850399999996</v>
      </c>
      <c r="F371" s="12"/>
      <c r="G371" s="11"/>
      <c r="H371" s="11"/>
      <c r="I371" s="11"/>
      <c r="J371" s="11"/>
      <c r="K371" s="11"/>
      <c r="L371" s="11"/>
      <c r="M371" s="11"/>
    </row>
    <row r="372" spans="1:13" ht="15">
      <c r="A372" s="142"/>
      <c r="B372" s="143"/>
      <c r="C372" s="143"/>
      <c r="D372" s="144"/>
      <c r="E372" s="16">
        <f>E371</f>
        <v>32.711850399999996</v>
      </c>
      <c r="F372" s="12"/>
      <c r="G372" s="11"/>
      <c r="H372" s="11"/>
      <c r="I372" s="11"/>
      <c r="J372" s="11"/>
      <c r="K372" s="11"/>
      <c r="L372" s="11"/>
      <c r="M372" s="11"/>
    </row>
    <row r="373" spans="1:13" ht="15">
      <c r="A373" s="112">
        <v>3</v>
      </c>
      <c r="B373" s="122" t="s">
        <v>94</v>
      </c>
      <c r="C373" s="112">
        <v>150</v>
      </c>
      <c r="D373" s="149">
        <f>E379</f>
        <v>9.3842876</v>
      </c>
      <c r="E373" s="149"/>
      <c r="F373" s="112">
        <v>13.38</v>
      </c>
      <c r="G373" s="112">
        <v>7.27</v>
      </c>
      <c r="H373" s="112">
        <v>38.42</v>
      </c>
      <c r="I373" s="112">
        <v>144.66</v>
      </c>
      <c r="J373" s="112">
        <v>0</v>
      </c>
      <c r="K373" s="112">
        <v>0.1</v>
      </c>
      <c r="L373" s="112">
        <v>23.3</v>
      </c>
      <c r="M373" s="112">
        <v>1.2</v>
      </c>
    </row>
    <row r="374" spans="1:13" ht="15">
      <c r="A374" s="113"/>
      <c r="B374" s="123"/>
      <c r="C374" s="113"/>
      <c r="D374" s="150"/>
      <c r="E374" s="150"/>
      <c r="F374" s="113"/>
      <c r="G374" s="113"/>
      <c r="H374" s="113"/>
      <c r="I374" s="113"/>
      <c r="J374" s="113"/>
      <c r="K374" s="113"/>
      <c r="L374" s="113"/>
      <c r="M374" s="113"/>
    </row>
    <row r="375" spans="1:13" ht="15">
      <c r="A375" s="15"/>
      <c r="B375" s="19" t="s">
        <v>95</v>
      </c>
      <c r="C375" s="15">
        <v>44.11</v>
      </c>
      <c r="D375" s="13">
        <v>36.38</v>
      </c>
      <c r="E375" s="16">
        <f>C375*D375/1000</f>
        <v>1.6047218</v>
      </c>
      <c r="F375" s="19"/>
      <c r="G375" s="15"/>
      <c r="H375" s="15"/>
      <c r="I375" s="15"/>
      <c r="J375" s="15"/>
      <c r="K375" s="15"/>
      <c r="L375" s="15"/>
      <c r="M375" s="15"/>
    </row>
    <row r="376" spans="1:13" ht="15">
      <c r="A376" s="15"/>
      <c r="B376" s="19" t="s">
        <v>23</v>
      </c>
      <c r="C376" s="15">
        <v>1</v>
      </c>
      <c r="D376" s="13">
        <v>17.01</v>
      </c>
      <c r="E376" s="16">
        <f>C376*D376/1000</f>
        <v>0.01701</v>
      </c>
      <c r="F376" s="19"/>
      <c r="G376" s="15"/>
      <c r="H376" s="15"/>
      <c r="I376" s="15"/>
      <c r="J376" s="15"/>
      <c r="K376" s="15"/>
      <c r="L376" s="15"/>
      <c r="M376" s="15"/>
    </row>
    <row r="377" spans="1:13" ht="15">
      <c r="A377" s="15"/>
      <c r="B377" s="19" t="s">
        <v>22</v>
      </c>
      <c r="C377" s="15">
        <v>8.82</v>
      </c>
      <c r="D377" s="13">
        <v>561.69</v>
      </c>
      <c r="E377" s="16">
        <f>C377*D377/1000</f>
        <v>4.954105800000001</v>
      </c>
      <c r="F377" s="19"/>
      <c r="G377" s="15"/>
      <c r="H377" s="15"/>
      <c r="I377" s="15"/>
      <c r="J377" s="15"/>
      <c r="K377" s="15"/>
      <c r="L377" s="15"/>
      <c r="M377" s="15"/>
    </row>
    <row r="378" spans="1:13" ht="15.75" customHeight="1">
      <c r="A378" s="11"/>
      <c r="B378" s="19" t="s">
        <v>22</v>
      </c>
      <c r="C378" s="15">
        <v>5</v>
      </c>
      <c r="D378" s="13">
        <v>561.69</v>
      </c>
      <c r="E378" s="16">
        <f>C378*D378/1000</f>
        <v>2.80845</v>
      </c>
      <c r="F378" s="12"/>
      <c r="G378" s="11"/>
      <c r="H378" s="11"/>
      <c r="I378" s="11"/>
      <c r="J378" s="11"/>
      <c r="K378" s="11"/>
      <c r="L378" s="11"/>
      <c r="M378" s="11"/>
    </row>
    <row r="379" spans="1:13" ht="15.75" customHeight="1">
      <c r="A379" s="114"/>
      <c r="B379" s="115"/>
      <c r="C379" s="115"/>
      <c r="D379" s="116"/>
      <c r="E379" s="13">
        <f>SUM(E375:E378)</f>
        <v>9.3842876</v>
      </c>
      <c r="F379" s="19"/>
      <c r="G379" s="15"/>
      <c r="H379" s="15"/>
      <c r="I379" s="15"/>
      <c r="J379" s="15"/>
      <c r="K379" s="15"/>
      <c r="L379" s="15"/>
      <c r="M379" s="15"/>
    </row>
    <row r="380" spans="1:13" ht="15.75">
      <c r="A380" s="53">
        <v>4</v>
      </c>
      <c r="B380" s="56" t="s">
        <v>72</v>
      </c>
      <c r="C380" s="53">
        <v>41</v>
      </c>
      <c r="D380" s="55">
        <v>3.04</v>
      </c>
      <c r="E380" s="55"/>
      <c r="F380" s="53">
        <v>2.64</v>
      </c>
      <c r="G380" s="53">
        <v>4.48</v>
      </c>
      <c r="H380" s="53">
        <v>13.68</v>
      </c>
      <c r="I380" s="53">
        <v>82.4</v>
      </c>
      <c r="J380" s="53">
        <v>0</v>
      </c>
      <c r="K380" s="53">
        <v>0.168</v>
      </c>
      <c r="L380" s="53">
        <v>17.6</v>
      </c>
      <c r="M380" s="53">
        <v>4.68</v>
      </c>
    </row>
    <row r="381" spans="1:13" ht="15.75">
      <c r="A381" s="53">
        <v>5</v>
      </c>
      <c r="B381" s="56" t="s">
        <v>25</v>
      </c>
      <c r="C381" s="53">
        <v>200</v>
      </c>
      <c r="D381" s="55">
        <f>E384</f>
        <v>2.0657</v>
      </c>
      <c r="E381" s="55"/>
      <c r="F381" s="53">
        <v>1.41</v>
      </c>
      <c r="G381" s="53">
        <v>1.24</v>
      </c>
      <c r="H381" s="53">
        <v>13.1</v>
      </c>
      <c r="I381" s="53">
        <v>60</v>
      </c>
      <c r="J381" s="53">
        <v>50</v>
      </c>
      <c r="K381" s="53">
        <v>6</v>
      </c>
      <c r="L381" s="53">
        <v>0.1</v>
      </c>
      <c r="M381" s="53">
        <v>1.7</v>
      </c>
    </row>
    <row r="382" spans="1:14" ht="15">
      <c r="A382" s="11"/>
      <c r="B382" s="14" t="s">
        <v>26</v>
      </c>
      <c r="C382" s="15">
        <v>15</v>
      </c>
      <c r="D382" s="13">
        <v>87.7</v>
      </c>
      <c r="E382" s="16">
        <f>C382*D382/1000</f>
        <v>1.3155</v>
      </c>
      <c r="F382" s="12"/>
      <c r="G382" s="11"/>
      <c r="H382" s="11"/>
      <c r="I382" s="17"/>
      <c r="J382" s="17"/>
      <c r="K382" s="17"/>
      <c r="L382" s="17"/>
      <c r="M382" s="17"/>
      <c r="N382" t="s">
        <v>69</v>
      </c>
    </row>
    <row r="383" spans="1:13" ht="15">
      <c r="A383" s="11"/>
      <c r="B383" s="14" t="s">
        <v>27</v>
      </c>
      <c r="C383" s="15">
        <v>1</v>
      </c>
      <c r="D383" s="13">
        <v>750.2</v>
      </c>
      <c r="E383" s="16">
        <f>C383*D383/1000</f>
        <v>0.7502000000000001</v>
      </c>
      <c r="F383" s="12"/>
      <c r="G383" s="11"/>
      <c r="H383" s="11"/>
      <c r="I383" s="17"/>
      <c r="J383" s="17"/>
      <c r="K383" s="17"/>
      <c r="L383" s="17"/>
      <c r="M383" s="17"/>
    </row>
    <row r="384" spans="1:13" ht="15">
      <c r="A384" s="11"/>
      <c r="B384" s="114"/>
      <c r="C384" s="115"/>
      <c r="D384" s="116"/>
      <c r="E384" s="16">
        <f>E382+E383</f>
        <v>2.0657</v>
      </c>
      <c r="F384" s="12"/>
      <c r="G384" s="11"/>
      <c r="H384" s="11"/>
      <c r="I384" s="17"/>
      <c r="J384" s="17"/>
      <c r="K384" s="17"/>
      <c r="L384" s="17"/>
      <c r="M384" s="17"/>
    </row>
    <row r="385" spans="1:13" ht="15.75">
      <c r="A385" s="154" t="s">
        <v>28</v>
      </c>
      <c r="B385" s="155"/>
      <c r="C385" s="156"/>
      <c r="D385" s="55">
        <f>D361+D370+D373+D380+D381</f>
        <v>48.9488912</v>
      </c>
      <c r="E385" s="55"/>
      <c r="F385" s="55">
        <f>F361+F370+F373+F380+F381</f>
        <v>24</v>
      </c>
      <c r="G385" s="55">
        <f aca="true" t="shared" si="22" ref="G385:M385">G361+G370+G373+G380+G381</f>
        <v>21.36</v>
      </c>
      <c r="H385" s="55">
        <f t="shared" si="22"/>
        <v>70.27</v>
      </c>
      <c r="I385" s="55">
        <f t="shared" si="22"/>
        <v>571.43</v>
      </c>
      <c r="J385" s="55">
        <f t="shared" si="22"/>
        <v>68.7</v>
      </c>
      <c r="K385" s="55">
        <f t="shared" si="22"/>
        <v>6.346</v>
      </c>
      <c r="L385" s="55">
        <f t="shared" si="22"/>
        <v>88.72</v>
      </c>
      <c r="M385" s="55">
        <f t="shared" si="22"/>
        <v>8.87</v>
      </c>
    </row>
    <row r="386" spans="1:13" ht="15.75">
      <c r="A386" s="61"/>
      <c r="B386" s="71" t="s">
        <v>64</v>
      </c>
      <c r="C386" s="61"/>
      <c r="D386" s="62">
        <f>D31+D58+D99+D115+D154+D182+D385+D255+D276+D326+D356+D214</f>
        <v>510.9791941999999</v>
      </c>
      <c r="E386" s="62"/>
      <c r="F386" s="62">
        <f aca="true" t="shared" si="23" ref="F386:M386">F31+F58+F99+F115+F154+F182+F385+F255+F276+F326+F356+F214</f>
        <v>227.98999999999998</v>
      </c>
      <c r="G386" s="62">
        <f t="shared" si="23"/>
        <v>251.68</v>
      </c>
      <c r="H386" s="62">
        <f t="shared" si="23"/>
        <v>891.67</v>
      </c>
      <c r="I386" s="62">
        <f t="shared" si="23"/>
        <v>6528.37</v>
      </c>
      <c r="J386" s="62">
        <f t="shared" si="23"/>
        <v>620.09</v>
      </c>
      <c r="K386" s="62">
        <f t="shared" si="23"/>
        <v>61.163999999999994</v>
      </c>
      <c r="L386" s="62">
        <f t="shared" si="23"/>
        <v>1841.1999999999998</v>
      </c>
      <c r="M386" s="62">
        <f t="shared" si="23"/>
        <v>102.73</v>
      </c>
    </row>
    <row r="387" spans="1:13" ht="15.75">
      <c r="A387" s="25"/>
      <c r="B387" s="43"/>
      <c r="C387" s="44"/>
      <c r="D387" s="43"/>
      <c r="E387" s="26"/>
      <c r="F387" s="25" t="s">
        <v>69</v>
      </c>
      <c r="G387" s="25"/>
      <c r="H387" s="25"/>
      <c r="I387" s="25"/>
      <c r="J387" s="25"/>
      <c r="K387" s="25"/>
      <c r="L387" s="25"/>
      <c r="M387" s="25"/>
    </row>
    <row r="388" spans="1:13" ht="15.75">
      <c r="A388" s="25"/>
      <c r="B388" s="43"/>
      <c r="C388" s="44">
        <v>42.58</v>
      </c>
      <c r="D388" s="27">
        <f>D386/12</f>
        <v>42.58159951666666</v>
      </c>
      <c r="E388" s="27"/>
      <c r="F388" s="81">
        <f>C388-D388</f>
        <v>-0.0015995166666584737</v>
      </c>
      <c r="G388" s="25"/>
      <c r="H388" s="25"/>
      <c r="I388" s="25"/>
      <c r="J388" s="25"/>
      <c r="K388" s="25"/>
      <c r="L388" s="25"/>
      <c r="M388" s="25"/>
    </row>
    <row r="389" spans="1:13" ht="15">
      <c r="A389" s="28"/>
      <c r="C389" s="45"/>
      <c r="D389" s="29"/>
      <c r="E389" s="29"/>
      <c r="F389" s="28"/>
      <c r="G389" s="28"/>
      <c r="H389" s="28"/>
      <c r="I389" s="28"/>
      <c r="J389" s="28"/>
      <c r="K389" s="28"/>
      <c r="L389" s="28"/>
      <c r="M389" s="28"/>
    </row>
    <row r="390" spans="1:13" ht="15">
      <c r="A390" s="28"/>
      <c r="C390" s="45"/>
      <c r="D390" s="29"/>
      <c r="E390" s="29"/>
      <c r="F390" s="28"/>
      <c r="G390" s="28"/>
      <c r="H390" s="28"/>
      <c r="I390" s="28"/>
      <c r="J390" s="28"/>
      <c r="K390" s="28"/>
      <c r="L390" s="28"/>
      <c r="M390" s="28"/>
    </row>
    <row r="391" spans="1:13" ht="15">
      <c r="A391" s="28"/>
      <c r="C391" s="45"/>
      <c r="D391" s="29"/>
      <c r="E391" s="29"/>
      <c r="F391" s="28"/>
      <c r="G391" s="28"/>
      <c r="H391" s="28"/>
      <c r="I391" s="28"/>
      <c r="J391" s="28"/>
      <c r="K391" s="28"/>
      <c r="L391" s="28"/>
      <c r="M391" s="28"/>
    </row>
    <row r="392" spans="1:13" ht="15">
      <c r="A392" s="28"/>
      <c r="C392" s="45"/>
      <c r="D392" s="29"/>
      <c r="E392" s="29"/>
      <c r="F392" s="28"/>
      <c r="G392" s="28"/>
      <c r="H392" s="28"/>
      <c r="I392" s="28"/>
      <c r="J392" s="28"/>
      <c r="K392" s="28"/>
      <c r="L392" s="28"/>
      <c r="M392" s="28"/>
    </row>
    <row r="393" spans="1:13" ht="15">
      <c r="A393" s="28"/>
      <c r="C393" s="45"/>
      <c r="D393" s="29"/>
      <c r="E393" s="29"/>
      <c r="F393" s="28"/>
      <c r="G393" s="28"/>
      <c r="H393" s="28"/>
      <c r="I393" s="28"/>
      <c r="J393" s="28"/>
      <c r="K393" s="28"/>
      <c r="L393" s="28"/>
      <c r="M393" s="28"/>
    </row>
    <row r="394" spans="1:13" ht="15">
      <c r="A394" s="28"/>
      <c r="C394" s="45"/>
      <c r="D394" s="29"/>
      <c r="E394" s="29"/>
      <c r="F394" s="28"/>
      <c r="G394" s="28"/>
      <c r="H394" s="28"/>
      <c r="I394" s="28"/>
      <c r="J394" s="28"/>
      <c r="K394" s="28"/>
      <c r="L394" s="28"/>
      <c r="M394" s="28"/>
    </row>
    <row r="395" spans="1:13" ht="15">
      <c r="A395" s="28"/>
      <c r="C395" s="45"/>
      <c r="D395" s="29"/>
      <c r="E395" s="29"/>
      <c r="F395" s="28"/>
      <c r="G395" s="28"/>
      <c r="H395" s="28"/>
      <c r="I395" s="28"/>
      <c r="J395" s="28"/>
      <c r="K395" s="28"/>
      <c r="L395" s="28"/>
      <c r="M395" s="28"/>
    </row>
    <row r="396" spans="1:13" ht="15">
      <c r="A396" s="28"/>
      <c r="C396" s="45"/>
      <c r="D396" s="29"/>
      <c r="E396" s="29"/>
      <c r="F396" s="28"/>
      <c r="G396" s="28"/>
      <c r="H396" s="28"/>
      <c r="I396" s="28"/>
      <c r="J396" s="28"/>
      <c r="K396" s="28"/>
      <c r="L396" s="28"/>
      <c r="M396" s="28"/>
    </row>
    <row r="397" spans="1:13" ht="15">
      <c r="A397" s="28"/>
      <c r="C397" s="45"/>
      <c r="D397" s="29"/>
      <c r="E397" s="29"/>
      <c r="F397" s="28"/>
      <c r="G397" s="28"/>
      <c r="H397" s="28"/>
      <c r="I397" s="28"/>
      <c r="J397" s="28"/>
      <c r="K397" s="28"/>
      <c r="L397" s="28"/>
      <c r="M397" s="28"/>
    </row>
    <row r="398" spans="1:13" ht="15">
      <c r="A398" s="28"/>
      <c r="C398" s="45"/>
      <c r="D398" s="29"/>
      <c r="E398" s="29"/>
      <c r="F398" s="28"/>
      <c r="G398" s="28"/>
      <c r="H398" s="28"/>
      <c r="I398" s="28"/>
      <c r="J398" s="28"/>
      <c r="K398" s="28"/>
      <c r="L398" s="28"/>
      <c r="M398" s="28"/>
    </row>
    <row r="399" spans="1:13" ht="15">
      <c r="A399" s="28"/>
      <c r="C399" s="45"/>
      <c r="D399" s="29"/>
      <c r="E399" s="29"/>
      <c r="F399" s="28"/>
      <c r="G399" s="28"/>
      <c r="H399" s="28"/>
      <c r="I399" s="28"/>
      <c r="J399" s="28"/>
      <c r="K399" s="28"/>
      <c r="L399" s="28"/>
      <c r="M399" s="28"/>
    </row>
    <row r="400" spans="1:13" ht="15">
      <c r="A400" s="28"/>
      <c r="C400" s="45"/>
      <c r="D400" s="29"/>
      <c r="E400" s="29"/>
      <c r="F400" s="28"/>
      <c r="G400" s="28"/>
      <c r="H400" s="28"/>
      <c r="I400" s="28"/>
      <c r="J400" s="28"/>
      <c r="K400" s="28"/>
      <c r="L400" s="28"/>
      <c r="M400" s="28"/>
    </row>
    <row r="401" spans="1:13" ht="15">
      <c r="A401" s="28"/>
      <c r="C401" s="45"/>
      <c r="D401" s="29"/>
      <c r="E401" s="29"/>
      <c r="F401" s="28"/>
      <c r="G401" s="28"/>
      <c r="H401" s="28"/>
      <c r="I401" s="28"/>
      <c r="J401" s="28"/>
      <c r="K401" s="28"/>
      <c r="L401" s="28"/>
      <c r="M401" s="28"/>
    </row>
    <row r="402" spans="1:13" ht="15">
      <c r="A402" s="28"/>
      <c r="C402" s="45"/>
      <c r="D402" s="29"/>
      <c r="E402" s="29"/>
      <c r="F402" s="28"/>
      <c r="G402" s="28"/>
      <c r="H402" s="28"/>
      <c r="I402" s="28"/>
      <c r="J402" s="28"/>
      <c r="K402" s="28"/>
      <c r="L402" s="28"/>
      <c r="M402" s="28"/>
    </row>
    <row r="403" spans="1:13" ht="15">
      <c r="A403" s="28"/>
      <c r="C403" s="45"/>
      <c r="D403" s="29"/>
      <c r="E403" s="29"/>
      <c r="F403" s="28"/>
      <c r="G403" s="28"/>
      <c r="H403" s="28"/>
      <c r="I403" s="28"/>
      <c r="J403" s="28"/>
      <c r="K403" s="28"/>
      <c r="L403" s="28"/>
      <c r="M403" s="28"/>
    </row>
    <row r="404" spans="1:13" ht="15">
      <c r="A404" s="28"/>
      <c r="C404" s="45"/>
      <c r="D404" s="29"/>
      <c r="E404" s="29"/>
      <c r="F404" s="28"/>
      <c r="G404" s="28"/>
      <c r="H404" s="28"/>
      <c r="I404" s="28"/>
      <c r="J404" s="28"/>
      <c r="K404" s="28"/>
      <c r="L404" s="28"/>
      <c r="M404" s="28"/>
    </row>
    <row r="405" spans="1:13" ht="15">
      <c r="A405" s="28"/>
      <c r="C405" s="45"/>
      <c r="D405" s="29"/>
      <c r="E405" s="29"/>
      <c r="F405" s="28"/>
      <c r="G405" s="28"/>
      <c r="H405" s="28"/>
      <c r="I405" s="28"/>
      <c r="J405" s="28"/>
      <c r="K405" s="28"/>
      <c r="L405" s="28"/>
      <c r="M405" s="28"/>
    </row>
    <row r="406" spans="1:13" ht="15">
      <c r="A406" s="28"/>
      <c r="C406" s="45"/>
      <c r="D406" s="29"/>
      <c r="E406" s="29"/>
      <c r="F406" s="28"/>
      <c r="G406" s="28"/>
      <c r="H406" s="28"/>
      <c r="I406" s="28"/>
      <c r="J406" s="28"/>
      <c r="K406" s="28"/>
      <c r="L406" s="28"/>
      <c r="M406" s="28"/>
    </row>
    <row r="407" spans="1:13" ht="15">
      <c r="A407" s="28"/>
      <c r="C407" s="45"/>
      <c r="D407" s="29"/>
      <c r="E407" s="29"/>
      <c r="F407" s="28"/>
      <c r="G407" s="28"/>
      <c r="H407" s="28"/>
      <c r="I407" s="28"/>
      <c r="J407" s="28"/>
      <c r="K407" s="28"/>
      <c r="L407" s="28"/>
      <c r="M407" s="28"/>
    </row>
    <row r="408" spans="1:13" ht="15">
      <c r="A408" s="28"/>
      <c r="C408" s="45"/>
      <c r="D408" s="29"/>
      <c r="E408" s="29"/>
      <c r="F408" s="28"/>
      <c r="G408" s="28"/>
      <c r="H408" s="28"/>
      <c r="I408" s="28"/>
      <c r="J408" s="28"/>
      <c r="K408" s="28"/>
      <c r="L408" s="28"/>
      <c r="M408" s="28"/>
    </row>
    <row r="409" spans="1:13" ht="15">
      <c r="A409" s="28"/>
      <c r="C409" s="45"/>
      <c r="D409" s="29"/>
      <c r="E409" s="29"/>
      <c r="F409" s="28"/>
      <c r="G409" s="28"/>
      <c r="H409" s="28"/>
      <c r="I409" s="28"/>
      <c r="J409" s="28"/>
      <c r="K409" s="28"/>
      <c r="L409" s="28"/>
      <c r="M409" s="28"/>
    </row>
    <row r="410" spans="1:13" ht="15">
      <c r="A410" s="28"/>
      <c r="C410" s="45"/>
      <c r="D410" s="29"/>
      <c r="E410" s="29"/>
      <c r="F410" s="28"/>
      <c r="G410" s="28"/>
      <c r="H410" s="28"/>
      <c r="I410" s="28"/>
      <c r="J410" s="28"/>
      <c r="K410" s="28"/>
      <c r="L410" s="28"/>
      <c r="M410" s="28"/>
    </row>
    <row r="411" spans="1:5" ht="15">
      <c r="A411" s="28"/>
      <c r="D411" s="30"/>
      <c r="E411" s="30"/>
    </row>
    <row r="412" spans="1:5" ht="15">
      <c r="A412" s="28"/>
      <c r="D412" s="30"/>
      <c r="E412" s="30"/>
    </row>
    <row r="413" spans="1:5" ht="15">
      <c r="A413" s="28"/>
      <c r="D413" s="30"/>
      <c r="E413" s="30"/>
    </row>
    <row r="414" spans="4:5" ht="15">
      <c r="D414" s="30"/>
      <c r="E414" s="30"/>
    </row>
    <row r="415" spans="4:5" ht="15">
      <c r="D415" s="30"/>
      <c r="E415" s="30"/>
    </row>
    <row r="416" spans="4:5" ht="15">
      <c r="D416" s="30"/>
      <c r="E416" s="30"/>
    </row>
    <row r="417" spans="4:5" ht="15">
      <c r="D417" s="30"/>
      <c r="E417" s="30"/>
    </row>
    <row r="418" spans="4:5" ht="15">
      <c r="D418" s="30"/>
      <c r="E418" s="30"/>
    </row>
    <row r="419" spans="4:5" ht="15">
      <c r="D419" s="30"/>
      <c r="E419" s="30"/>
    </row>
    <row r="420" spans="4:5" ht="15">
      <c r="D420" s="30"/>
      <c r="E420" s="30"/>
    </row>
    <row r="421" spans="4:5" ht="15">
      <c r="D421" s="30"/>
      <c r="E421" s="30"/>
    </row>
    <row r="422" spans="4:5" ht="15">
      <c r="D422" s="30"/>
      <c r="E422" s="30"/>
    </row>
    <row r="423" spans="4:5" ht="15">
      <c r="D423" s="30"/>
      <c r="E423" s="30"/>
    </row>
    <row r="424" spans="4:5" ht="15">
      <c r="D424" s="30"/>
      <c r="E424" s="30"/>
    </row>
  </sheetData>
  <sheetProtection/>
  <mergeCells count="196">
    <mergeCell ref="M343:M344"/>
    <mergeCell ref="A348:D348"/>
    <mergeCell ref="A355:D355"/>
    <mergeCell ref="A373:A374"/>
    <mergeCell ref="D373:D374"/>
    <mergeCell ref="C373:C374"/>
    <mergeCell ref="B361:B362"/>
    <mergeCell ref="A361:A362"/>
    <mergeCell ref="C361:C362"/>
    <mergeCell ref="D361:D362"/>
    <mergeCell ref="A83:D83"/>
    <mergeCell ref="A17:D17"/>
    <mergeCell ref="A5:M6"/>
    <mergeCell ref="A196:M196"/>
    <mergeCell ref="B211:D211"/>
    <mergeCell ref="A333:D333"/>
    <mergeCell ref="A212:D212"/>
    <mergeCell ref="A154:C154"/>
    <mergeCell ref="A180:D180"/>
    <mergeCell ref="A175:D175"/>
    <mergeCell ref="A292:M292"/>
    <mergeCell ref="B297:D297"/>
    <mergeCell ref="A274:D274"/>
    <mergeCell ref="G243:G244"/>
    <mergeCell ref="C243:C244"/>
    <mergeCell ref="A255:C255"/>
    <mergeCell ref="F243:F244"/>
    <mergeCell ref="A146:D146"/>
    <mergeCell ref="A137:D137"/>
    <mergeCell ref="A182:C182"/>
    <mergeCell ref="A242:D242"/>
    <mergeCell ref="A234:D234"/>
    <mergeCell ref="A254:D254"/>
    <mergeCell ref="L84:L85"/>
    <mergeCell ref="K84:K85"/>
    <mergeCell ref="J84:J85"/>
    <mergeCell ref="E84:E85"/>
    <mergeCell ref="A107:D107"/>
    <mergeCell ref="A385:C385"/>
    <mergeCell ref="A249:D249"/>
    <mergeCell ref="A342:D342"/>
    <mergeCell ref="B373:B374"/>
    <mergeCell ref="B384:D384"/>
    <mergeCell ref="A74:D74"/>
    <mergeCell ref="A91:D91"/>
    <mergeCell ref="A98:D98"/>
    <mergeCell ref="A379:D379"/>
    <mergeCell ref="A372:D372"/>
    <mergeCell ref="A369:D369"/>
    <mergeCell ref="B166:B167"/>
    <mergeCell ref="A166:A167"/>
    <mergeCell ref="A115:C115"/>
    <mergeCell ref="A153:D153"/>
    <mergeCell ref="B267:D267"/>
    <mergeCell ref="E243:E244"/>
    <mergeCell ref="D243:D244"/>
    <mergeCell ref="A113:D113"/>
    <mergeCell ref="A46:D46"/>
    <mergeCell ref="A100:M100"/>
    <mergeCell ref="B84:B85"/>
    <mergeCell ref="A84:A85"/>
    <mergeCell ref="G84:G85"/>
    <mergeCell ref="F84:F85"/>
    <mergeCell ref="D328:D329"/>
    <mergeCell ref="C328:C329"/>
    <mergeCell ref="G343:G344"/>
    <mergeCell ref="A99:C99"/>
    <mergeCell ref="A343:A344"/>
    <mergeCell ref="B343:B344"/>
    <mergeCell ref="C343:C344"/>
    <mergeCell ref="D343:D344"/>
    <mergeCell ref="E343:E344"/>
    <mergeCell ref="A260:M260"/>
    <mergeCell ref="M373:M374"/>
    <mergeCell ref="L373:L374"/>
    <mergeCell ref="K373:K374"/>
    <mergeCell ref="J373:J374"/>
    <mergeCell ref="I373:I374"/>
    <mergeCell ref="H373:H374"/>
    <mergeCell ref="E373:E374"/>
    <mergeCell ref="I361:I362"/>
    <mergeCell ref="H361:H362"/>
    <mergeCell ref="G361:G362"/>
    <mergeCell ref="F361:F362"/>
    <mergeCell ref="E361:E362"/>
    <mergeCell ref="G373:G374"/>
    <mergeCell ref="F373:F374"/>
    <mergeCell ref="H84:H85"/>
    <mergeCell ref="M84:M85"/>
    <mergeCell ref="M166:M167"/>
    <mergeCell ref="L166:L167"/>
    <mergeCell ref="K166:K167"/>
    <mergeCell ref="J166:J167"/>
    <mergeCell ref="I166:I167"/>
    <mergeCell ref="H166:H167"/>
    <mergeCell ref="A132:M132"/>
    <mergeCell ref="C84:C85"/>
    <mergeCell ref="G166:G167"/>
    <mergeCell ref="A165:M165"/>
    <mergeCell ref="B66:B67"/>
    <mergeCell ref="F66:F67"/>
    <mergeCell ref="E66:E67"/>
    <mergeCell ref="D66:D67"/>
    <mergeCell ref="C66:C67"/>
    <mergeCell ref="H66:H67"/>
    <mergeCell ref="D84:D85"/>
    <mergeCell ref="I84:I85"/>
    <mergeCell ref="M66:M67"/>
    <mergeCell ref="L66:L67"/>
    <mergeCell ref="K66:K67"/>
    <mergeCell ref="J66:J67"/>
    <mergeCell ref="I66:I67"/>
    <mergeCell ref="G66:G67"/>
    <mergeCell ref="A52:D52"/>
    <mergeCell ref="A23:D23"/>
    <mergeCell ref="A30:D30"/>
    <mergeCell ref="A31:C31"/>
    <mergeCell ref="A38:D38"/>
    <mergeCell ref="A66:A67"/>
    <mergeCell ref="A4:C4"/>
    <mergeCell ref="H4:M4"/>
    <mergeCell ref="I18:I19"/>
    <mergeCell ref="H18:H19"/>
    <mergeCell ref="G18:G19"/>
    <mergeCell ref="F18:F19"/>
    <mergeCell ref="K18:K19"/>
    <mergeCell ref="D18:D19"/>
    <mergeCell ref="E18:E19"/>
    <mergeCell ref="M18:M19"/>
    <mergeCell ref="L18:L19"/>
    <mergeCell ref="J18:J19"/>
    <mergeCell ref="H1:M1"/>
    <mergeCell ref="H2:M2"/>
    <mergeCell ref="H3:M3"/>
    <mergeCell ref="J7:M7"/>
    <mergeCell ref="A9:M9"/>
    <mergeCell ref="J47:J48"/>
    <mergeCell ref="I47:I48"/>
    <mergeCell ref="H47:H48"/>
    <mergeCell ref="G47:G48"/>
    <mergeCell ref="F47:F48"/>
    <mergeCell ref="A14:D14"/>
    <mergeCell ref="A33:M33"/>
    <mergeCell ref="B18:B19"/>
    <mergeCell ref="A18:A19"/>
    <mergeCell ref="C18:C19"/>
    <mergeCell ref="D166:D167"/>
    <mergeCell ref="C166:C167"/>
    <mergeCell ref="A57:D57"/>
    <mergeCell ref="A58:C58"/>
    <mergeCell ref="A65:M65"/>
    <mergeCell ref="B47:B48"/>
    <mergeCell ref="A47:A48"/>
    <mergeCell ref="M47:M48"/>
    <mergeCell ref="L47:L48"/>
    <mergeCell ref="K47:K48"/>
    <mergeCell ref="A229:M229"/>
    <mergeCell ref="B243:B244"/>
    <mergeCell ref="A243:A244"/>
    <mergeCell ref="M243:M244"/>
    <mergeCell ref="L243:L244"/>
    <mergeCell ref="E47:E48"/>
    <mergeCell ref="D47:D48"/>
    <mergeCell ref="C47:C48"/>
    <mergeCell ref="F166:F167"/>
    <mergeCell ref="E166:E167"/>
    <mergeCell ref="I243:I244"/>
    <mergeCell ref="M361:M362"/>
    <mergeCell ref="L361:L362"/>
    <mergeCell ref="K361:K362"/>
    <mergeCell ref="J361:J362"/>
    <mergeCell ref="B306:D306"/>
    <mergeCell ref="F343:F344"/>
    <mergeCell ref="G328:G329"/>
    <mergeCell ref="F328:F329"/>
    <mergeCell ref="E328:E329"/>
    <mergeCell ref="J343:J344"/>
    <mergeCell ref="K343:K344"/>
    <mergeCell ref="K243:K244"/>
    <mergeCell ref="B205:D205"/>
    <mergeCell ref="B325:D325"/>
    <mergeCell ref="A327:M327"/>
    <mergeCell ref="A328:A329"/>
    <mergeCell ref="M328:M329"/>
    <mergeCell ref="B328:B329"/>
    <mergeCell ref="J243:J244"/>
    <mergeCell ref="L343:L344"/>
    <mergeCell ref="A360:M360"/>
    <mergeCell ref="H243:H244"/>
    <mergeCell ref="H343:H344"/>
    <mergeCell ref="I343:I344"/>
    <mergeCell ref="L328:L329"/>
    <mergeCell ref="K328:K329"/>
    <mergeCell ref="J328:J329"/>
    <mergeCell ref="I328:I329"/>
    <mergeCell ref="H328:H32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2"/>
  <sheetViews>
    <sheetView zoomScale="85" zoomScaleNormal="85" zoomScalePageLayoutView="0" workbookViewId="0" topLeftCell="A166">
      <selection activeCell="G180" sqref="G180"/>
    </sheetView>
  </sheetViews>
  <sheetFormatPr defaultColWidth="9.140625" defaultRowHeight="15"/>
  <cols>
    <col min="1" max="1" width="4.28125" style="0" customWidth="1"/>
    <col min="2" max="2" width="29.28125" style="0" customWidth="1"/>
    <col min="3" max="3" width="8.8515625" style="0" customWidth="1"/>
    <col min="4" max="4" width="8.7109375" style="7" customWidth="1"/>
    <col min="5" max="5" width="7.421875" style="7" customWidth="1"/>
    <col min="6" max="6" width="8.8515625" style="0" customWidth="1"/>
    <col min="7" max="7" width="8.28125" style="0" customWidth="1"/>
    <col min="8" max="8" width="9.7109375" style="0" customWidth="1"/>
    <col min="9" max="9" width="9.8515625" style="0" customWidth="1"/>
    <col min="10" max="11" width="8.8515625" style="0" customWidth="1"/>
    <col min="12" max="12" width="9.140625" style="0" customWidth="1"/>
    <col min="13" max="13" width="8.140625" style="0" customWidth="1"/>
  </cols>
  <sheetData>
    <row r="1" spans="1:13" ht="18">
      <c r="A1" s="1"/>
      <c r="B1" s="2"/>
      <c r="C1" s="1"/>
      <c r="D1" s="3"/>
      <c r="E1"/>
      <c r="G1" s="1"/>
      <c r="H1" s="177" t="s">
        <v>0</v>
      </c>
      <c r="I1" s="177"/>
      <c r="J1" s="177"/>
      <c r="K1" s="177"/>
      <c r="L1" s="177"/>
      <c r="M1" s="177"/>
    </row>
    <row r="2" spans="1:13" ht="18">
      <c r="A2" s="141"/>
      <c r="B2" s="141"/>
      <c r="C2" s="141"/>
      <c r="D2" s="141"/>
      <c r="E2" s="141"/>
      <c r="F2" s="5"/>
      <c r="G2" s="1"/>
      <c r="H2" s="178" t="s">
        <v>1</v>
      </c>
      <c r="I2" s="178"/>
      <c r="J2" s="178"/>
      <c r="K2" s="178"/>
      <c r="L2" s="178"/>
      <c r="M2" s="178"/>
    </row>
    <row r="3" spans="1:13" ht="18">
      <c r="A3" s="5"/>
      <c r="B3" s="5"/>
      <c r="C3" s="1"/>
      <c r="D3" s="3"/>
      <c r="E3"/>
      <c r="G3" s="1"/>
      <c r="H3" s="178" t="s">
        <v>2</v>
      </c>
      <c r="I3" s="178"/>
      <c r="J3" s="178"/>
      <c r="K3" s="178"/>
      <c r="L3" s="178"/>
      <c r="M3" s="178"/>
    </row>
    <row r="4" spans="1:13" ht="18">
      <c r="A4" s="141"/>
      <c r="B4" s="141"/>
      <c r="C4" s="141"/>
      <c r="D4" s="3"/>
      <c r="E4"/>
      <c r="G4" s="1"/>
      <c r="H4" s="178" t="s">
        <v>113</v>
      </c>
      <c r="I4" s="178"/>
      <c r="J4" s="178"/>
      <c r="K4" s="178"/>
      <c r="L4" s="178"/>
      <c r="M4" s="178"/>
    </row>
    <row r="5" spans="1:13" ht="18">
      <c r="A5" s="141"/>
      <c r="B5" s="141"/>
      <c r="C5" s="6"/>
      <c r="D5" s="3"/>
      <c r="E5"/>
      <c r="G5" s="1"/>
      <c r="H5" s="46"/>
      <c r="I5" s="46"/>
      <c r="J5" s="46"/>
      <c r="K5" s="46"/>
      <c r="L5" s="46"/>
      <c r="M5" s="46"/>
    </row>
    <row r="6" spans="1:13" ht="18">
      <c r="A6" s="1"/>
      <c r="B6" s="1"/>
      <c r="C6" s="1"/>
      <c r="D6" s="3"/>
      <c r="E6"/>
      <c r="G6" s="1"/>
      <c r="H6" s="4"/>
      <c r="I6" s="4"/>
      <c r="J6" s="4"/>
      <c r="K6" s="4"/>
      <c r="L6" s="4"/>
      <c r="M6" s="4"/>
    </row>
    <row r="7" spans="1:10" ht="18">
      <c r="A7" s="1"/>
      <c r="B7" s="1"/>
      <c r="C7" s="1"/>
      <c r="D7" s="3"/>
      <c r="E7"/>
      <c r="G7" s="1"/>
      <c r="I7" s="1"/>
      <c r="J7" s="1"/>
    </row>
    <row r="9" spans="2:13" ht="15">
      <c r="B9" s="170" t="s">
        <v>138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2:13" ht="15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ht="15.75">
      <c r="A11" s="24" t="s">
        <v>3</v>
      </c>
      <c r="B11" s="175" t="s">
        <v>4</v>
      </c>
      <c r="C11" s="175" t="s">
        <v>5</v>
      </c>
      <c r="D11" s="179" t="s">
        <v>6</v>
      </c>
      <c r="E11" s="173"/>
      <c r="F11" s="175" t="s">
        <v>7</v>
      </c>
      <c r="G11" s="175" t="s">
        <v>8</v>
      </c>
      <c r="H11" s="175" t="s">
        <v>9</v>
      </c>
      <c r="I11" s="175" t="s">
        <v>10</v>
      </c>
      <c r="J11" s="172" t="s">
        <v>11</v>
      </c>
      <c r="K11" s="172"/>
      <c r="L11" s="172"/>
      <c r="M11" s="172"/>
    </row>
    <row r="12" spans="1:13" ht="15.75">
      <c r="A12" s="18" t="s">
        <v>12</v>
      </c>
      <c r="B12" s="176"/>
      <c r="C12" s="176"/>
      <c r="D12" s="180"/>
      <c r="E12" s="174"/>
      <c r="F12" s="176"/>
      <c r="G12" s="176"/>
      <c r="H12" s="176"/>
      <c r="I12" s="176"/>
      <c r="J12" s="9" t="s">
        <v>13</v>
      </c>
      <c r="K12" s="9" t="s">
        <v>14</v>
      </c>
      <c r="L12" s="9" t="s">
        <v>15</v>
      </c>
      <c r="M12" s="9" t="s">
        <v>16</v>
      </c>
    </row>
    <row r="13" spans="1:13" ht="15.75">
      <c r="A13" s="117" t="s">
        <v>17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</row>
    <row r="14" spans="1:13" ht="15.75" customHeight="1">
      <c r="A14" s="109">
        <v>1</v>
      </c>
      <c r="B14" s="132" t="s">
        <v>129</v>
      </c>
      <c r="C14" s="109">
        <v>250</v>
      </c>
      <c r="D14" s="134">
        <f>E22</f>
        <v>6.310255000000001</v>
      </c>
      <c r="E14" s="134"/>
      <c r="F14" s="109">
        <v>4.93</v>
      </c>
      <c r="G14" s="109">
        <v>8</v>
      </c>
      <c r="H14" s="109">
        <v>27.3</v>
      </c>
      <c r="I14" s="109">
        <v>385.75</v>
      </c>
      <c r="J14" s="109">
        <v>9.1</v>
      </c>
      <c r="K14" s="109">
        <v>0.1</v>
      </c>
      <c r="L14" s="109">
        <v>39.9</v>
      </c>
      <c r="M14" s="109">
        <v>1</v>
      </c>
    </row>
    <row r="15" spans="1:13" ht="15.75" customHeight="1">
      <c r="A15" s="110"/>
      <c r="B15" s="133"/>
      <c r="C15" s="110"/>
      <c r="D15" s="135"/>
      <c r="E15" s="135"/>
      <c r="F15" s="110"/>
      <c r="G15" s="110"/>
      <c r="H15" s="110"/>
      <c r="I15" s="110"/>
      <c r="J15" s="110"/>
      <c r="K15" s="110"/>
      <c r="L15" s="110"/>
      <c r="M15" s="110"/>
    </row>
    <row r="16" spans="1:13" ht="15">
      <c r="A16" s="11"/>
      <c r="B16" s="12" t="s">
        <v>18</v>
      </c>
      <c r="C16" s="11">
        <v>120</v>
      </c>
      <c r="D16" s="13">
        <v>29.5</v>
      </c>
      <c r="E16" s="13">
        <f aca="true" t="shared" si="0" ref="E16:E21">D16*C16/1000</f>
        <v>3.54</v>
      </c>
      <c r="F16" s="11"/>
      <c r="G16" s="11"/>
      <c r="H16" s="11"/>
      <c r="I16" s="11"/>
      <c r="J16" s="11"/>
      <c r="K16" s="11"/>
      <c r="L16" s="11"/>
      <c r="M16" s="11"/>
    </row>
    <row r="17" spans="1:13" ht="15">
      <c r="A17" s="11"/>
      <c r="B17" s="12" t="s">
        <v>19</v>
      </c>
      <c r="C17" s="11">
        <v>5</v>
      </c>
      <c r="D17" s="13">
        <v>101.58</v>
      </c>
      <c r="E17" s="13">
        <f t="shared" si="0"/>
        <v>0.5079</v>
      </c>
      <c r="F17" s="11"/>
      <c r="G17" s="11"/>
      <c r="H17" s="11"/>
      <c r="I17" s="11"/>
      <c r="J17" s="11"/>
      <c r="K17" s="11"/>
      <c r="L17" s="11"/>
      <c r="M17" s="11"/>
    </row>
    <row r="18" spans="1:13" ht="15">
      <c r="A18" s="11"/>
      <c r="B18" s="12" t="s">
        <v>20</v>
      </c>
      <c r="C18" s="11">
        <v>12.5</v>
      </c>
      <c r="D18" s="13">
        <v>31.1</v>
      </c>
      <c r="E18" s="13">
        <f t="shared" si="0"/>
        <v>0.38875</v>
      </c>
      <c r="F18" s="11"/>
      <c r="G18" s="11"/>
      <c r="H18" s="11"/>
      <c r="I18" s="11"/>
      <c r="J18" s="11"/>
      <c r="K18" s="11"/>
      <c r="L18" s="11"/>
      <c r="M18" s="11"/>
    </row>
    <row r="19" spans="1:13" ht="15">
      <c r="A19" s="11"/>
      <c r="B19" s="12" t="s">
        <v>21</v>
      </c>
      <c r="C19" s="11">
        <v>12</v>
      </c>
      <c r="D19" s="13">
        <v>36.28</v>
      </c>
      <c r="E19" s="13">
        <f t="shared" si="0"/>
        <v>0.43536</v>
      </c>
      <c r="F19" s="11"/>
      <c r="G19" s="11"/>
      <c r="H19" s="11"/>
      <c r="I19" s="11"/>
      <c r="J19" s="11"/>
      <c r="K19" s="11"/>
      <c r="L19" s="11"/>
      <c r="M19" s="11"/>
    </row>
    <row r="20" spans="1:13" ht="15">
      <c r="A20" s="11"/>
      <c r="B20" s="12" t="s">
        <v>22</v>
      </c>
      <c r="C20" s="11">
        <v>2.5</v>
      </c>
      <c r="D20" s="13">
        <v>561.69</v>
      </c>
      <c r="E20" s="13">
        <f t="shared" si="0"/>
        <v>1.404225</v>
      </c>
      <c r="F20" s="11"/>
      <c r="G20" s="11"/>
      <c r="H20" s="11"/>
      <c r="I20" s="11"/>
      <c r="J20" s="11"/>
      <c r="K20" s="11"/>
      <c r="L20" s="11"/>
      <c r="M20" s="11"/>
    </row>
    <row r="21" spans="1:13" ht="15">
      <c r="A21" s="11"/>
      <c r="B21" s="12" t="s">
        <v>23</v>
      </c>
      <c r="C21" s="11">
        <v>2</v>
      </c>
      <c r="D21" s="13">
        <v>17.01</v>
      </c>
      <c r="E21" s="13">
        <f t="shared" si="0"/>
        <v>0.03402</v>
      </c>
      <c r="F21" s="11"/>
      <c r="G21" s="11"/>
      <c r="H21" s="11"/>
      <c r="I21" s="11"/>
      <c r="J21" s="11"/>
      <c r="K21" s="11"/>
      <c r="L21" s="11"/>
      <c r="M21" s="11"/>
    </row>
    <row r="22" spans="1:13" ht="15">
      <c r="A22" s="126"/>
      <c r="B22" s="126"/>
      <c r="C22" s="126"/>
      <c r="D22" s="126"/>
      <c r="E22" s="13">
        <f>SUM(E16:E21)</f>
        <v>6.310255000000001</v>
      </c>
      <c r="F22" s="11"/>
      <c r="G22" s="11"/>
      <c r="H22" s="11"/>
      <c r="I22" s="11"/>
      <c r="J22" s="11"/>
      <c r="K22" s="11"/>
      <c r="L22" s="11"/>
      <c r="M22" s="11"/>
    </row>
    <row r="23" spans="1:13" ht="15.75">
      <c r="A23" s="47">
        <v>2</v>
      </c>
      <c r="B23" s="48" t="s">
        <v>24</v>
      </c>
      <c r="C23" s="47">
        <v>40</v>
      </c>
      <c r="D23" s="49">
        <v>3.68</v>
      </c>
      <c r="E23" s="49"/>
      <c r="F23" s="47">
        <v>2.64</v>
      </c>
      <c r="G23" s="47">
        <v>0.48</v>
      </c>
      <c r="H23" s="47">
        <v>13.68</v>
      </c>
      <c r="I23" s="47">
        <v>93.52</v>
      </c>
      <c r="J23" s="47">
        <v>0</v>
      </c>
      <c r="K23" s="47">
        <v>0.168</v>
      </c>
      <c r="L23" s="47">
        <v>17.6</v>
      </c>
      <c r="M23" s="47">
        <v>4.68</v>
      </c>
    </row>
    <row r="24" spans="1:39" ht="15.75">
      <c r="A24" s="47">
        <v>3</v>
      </c>
      <c r="B24" s="48" t="s">
        <v>131</v>
      </c>
      <c r="C24" s="47">
        <v>200</v>
      </c>
      <c r="D24" s="49">
        <v>11.91</v>
      </c>
      <c r="E24" s="47">
        <v>1</v>
      </c>
      <c r="F24" s="47">
        <v>0</v>
      </c>
      <c r="G24" s="47">
        <v>20.2</v>
      </c>
      <c r="H24" s="47">
        <v>84.8</v>
      </c>
      <c r="I24" s="47">
        <v>4</v>
      </c>
      <c r="J24" s="47">
        <v>0.03</v>
      </c>
      <c r="K24" s="47">
        <v>14</v>
      </c>
      <c r="L24" s="47">
        <v>2.8</v>
      </c>
      <c r="M24" s="47">
        <v>1.7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1:39" ht="15.75">
      <c r="A25" s="145" t="s">
        <v>28</v>
      </c>
      <c r="B25" s="145"/>
      <c r="C25" s="145"/>
      <c r="D25" s="49">
        <f>D14+D23+D24</f>
        <v>21.900255</v>
      </c>
      <c r="E25" s="49"/>
      <c r="F25" s="47">
        <f aca="true" t="shared" si="1" ref="F25:M25">SUM(F14:F24)</f>
        <v>7.57</v>
      </c>
      <c r="G25" s="47">
        <f t="shared" si="1"/>
        <v>28.68</v>
      </c>
      <c r="H25" s="47">
        <f t="shared" si="1"/>
        <v>125.78</v>
      </c>
      <c r="I25" s="47">
        <f t="shared" si="1"/>
        <v>483.27</v>
      </c>
      <c r="J25" s="47">
        <f t="shared" si="1"/>
        <v>9.129999999999999</v>
      </c>
      <c r="K25" s="49">
        <f t="shared" si="1"/>
        <v>14.268</v>
      </c>
      <c r="L25" s="47">
        <f t="shared" si="1"/>
        <v>60.3</v>
      </c>
      <c r="M25" s="47">
        <f t="shared" si="1"/>
        <v>7.38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1:13" s="94" customFormat="1" ht="15.75">
      <c r="A26" s="91"/>
      <c r="B26" s="91"/>
      <c r="C26" s="91"/>
      <c r="D26" s="92"/>
      <c r="E26" s="92"/>
      <c r="F26" s="97"/>
      <c r="G26" s="97"/>
      <c r="H26" s="97"/>
      <c r="I26" s="97"/>
      <c r="J26" s="97"/>
      <c r="K26" s="92"/>
      <c r="L26" s="97"/>
      <c r="M26" s="97"/>
    </row>
    <row r="27" spans="1:13" s="94" customFormat="1" ht="15.75">
      <c r="A27" s="91"/>
      <c r="B27" s="91"/>
      <c r="C27" s="91"/>
      <c r="D27" s="92"/>
      <c r="E27" s="92"/>
      <c r="F27" s="97"/>
      <c r="G27" s="97"/>
      <c r="H27" s="97"/>
      <c r="I27" s="97"/>
      <c r="J27" s="97"/>
      <c r="K27" s="92"/>
      <c r="L27" s="97"/>
      <c r="M27" s="97"/>
    </row>
    <row r="28" spans="1:13" s="94" customFormat="1" ht="15.75">
      <c r="A28" s="91"/>
      <c r="B28" s="91"/>
      <c r="C28" s="91"/>
      <c r="D28" s="92"/>
      <c r="E28" s="92"/>
      <c r="F28" s="97"/>
      <c r="G28" s="97"/>
      <c r="H28" s="97"/>
      <c r="I28" s="97"/>
      <c r="J28" s="97"/>
      <c r="K28" s="92"/>
      <c r="L28" s="97"/>
      <c r="M28" s="97"/>
    </row>
    <row r="29" spans="1:13" s="94" customFormat="1" ht="15.75">
      <c r="A29" s="91"/>
      <c r="B29" s="91"/>
      <c r="C29" s="91"/>
      <c r="D29" s="92"/>
      <c r="E29" s="92"/>
      <c r="F29" s="97"/>
      <c r="G29" s="97"/>
      <c r="H29" s="97"/>
      <c r="I29" s="97"/>
      <c r="J29" s="97"/>
      <c r="K29" s="92"/>
      <c r="L29" s="97"/>
      <c r="M29" s="97"/>
    </row>
    <row r="30" spans="1:13" s="94" customFormat="1" ht="15.75">
      <c r="A30" s="91"/>
      <c r="B30" s="91"/>
      <c r="C30" s="91"/>
      <c r="D30" s="92"/>
      <c r="E30" s="92"/>
      <c r="F30" s="97"/>
      <c r="G30" s="97"/>
      <c r="H30" s="97"/>
      <c r="I30" s="97"/>
      <c r="J30" s="97"/>
      <c r="K30" s="92"/>
      <c r="L30" s="97"/>
      <c r="M30" s="97"/>
    </row>
    <row r="31" spans="1:13" s="94" customFormat="1" ht="15.75">
      <c r="A31" s="91"/>
      <c r="B31" s="91"/>
      <c r="C31" s="91"/>
      <c r="D31" s="92"/>
      <c r="E31" s="92"/>
      <c r="F31" s="97"/>
      <c r="G31" s="97"/>
      <c r="H31" s="97"/>
      <c r="I31" s="97"/>
      <c r="J31" s="97"/>
      <c r="K31" s="92"/>
      <c r="L31" s="97"/>
      <c r="M31" s="97"/>
    </row>
    <row r="32" spans="1:13" ht="15.75">
      <c r="A32" s="111" t="s">
        <v>29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ht="15.75">
      <c r="A33" s="53">
        <v>1</v>
      </c>
      <c r="B33" s="54" t="s">
        <v>30</v>
      </c>
      <c r="C33" s="53" t="s">
        <v>125</v>
      </c>
      <c r="D33" s="55">
        <f>E42</f>
        <v>27.606475000000003</v>
      </c>
      <c r="E33" s="55"/>
      <c r="F33" s="53">
        <v>5.95</v>
      </c>
      <c r="G33" s="53">
        <v>9.13</v>
      </c>
      <c r="H33" s="53">
        <v>28.1</v>
      </c>
      <c r="I33" s="53">
        <v>320.68</v>
      </c>
      <c r="J33" s="53">
        <v>17.6</v>
      </c>
      <c r="K33" s="53">
        <v>0.05</v>
      </c>
      <c r="L33" s="53">
        <v>51.2</v>
      </c>
      <c r="M33" s="53">
        <v>0.8</v>
      </c>
    </row>
    <row r="34" spans="1:13" ht="15">
      <c r="A34" s="11"/>
      <c r="B34" s="12" t="s">
        <v>31</v>
      </c>
      <c r="C34" s="11">
        <v>5</v>
      </c>
      <c r="D34" s="13">
        <v>43.38</v>
      </c>
      <c r="E34" s="16">
        <f>C34*D34/1000</f>
        <v>0.2169</v>
      </c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2" t="s">
        <v>18</v>
      </c>
      <c r="C35" s="11">
        <v>48</v>
      </c>
      <c r="D35" s="13">
        <v>29.5</v>
      </c>
      <c r="E35" s="16">
        <f aca="true" t="shared" si="2" ref="E35:E41">C35*D35/1000</f>
        <v>1.416</v>
      </c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2" t="s">
        <v>20</v>
      </c>
      <c r="C36" s="11">
        <v>13.3</v>
      </c>
      <c r="D36" s="13">
        <v>31.1</v>
      </c>
      <c r="E36" s="16">
        <f t="shared" si="2"/>
        <v>0.41363000000000005</v>
      </c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2" t="s">
        <v>21</v>
      </c>
      <c r="C37" s="11">
        <v>12</v>
      </c>
      <c r="D37" s="13">
        <v>36.28</v>
      </c>
      <c r="E37" s="16">
        <f t="shared" si="2"/>
        <v>0.43536</v>
      </c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2" t="s">
        <v>22</v>
      </c>
      <c r="C38" s="11">
        <v>5</v>
      </c>
      <c r="D38" s="13">
        <v>561.69</v>
      </c>
      <c r="E38" s="16">
        <f t="shared" si="2"/>
        <v>2.80845</v>
      </c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2" t="s">
        <v>32</v>
      </c>
      <c r="C39" s="11">
        <v>37.5</v>
      </c>
      <c r="D39" s="13">
        <v>28.23</v>
      </c>
      <c r="E39" s="16">
        <f t="shared" si="2"/>
        <v>1.058625</v>
      </c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2" t="s">
        <v>23</v>
      </c>
      <c r="C40" s="11">
        <v>1</v>
      </c>
      <c r="D40" s="13">
        <v>17.01</v>
      </c>
      <c r="E40" s="16">
        <f t="shared" si="2"/>
        <v>0.01701</v>
      </c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2" t="s">
        <v>124</v>
      </c>
      <c r="C41" s="11">
        <v>50</v>
      </c>
      <c r="D41" s="13">
        <v>424.81</v>
      </c>
      <c r="E41" s="16">
        <f t="shared" si="2"/>
        <v>21.2405</v>
      </c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42"/>
      <c r="B42" s="143"/>
      <c r="C42" s="143"/>
      <c r="D42" s="144"/>
      <c r="E42" s="13">
        <f>SUM(E34:E41)</f>
        <v>27.606475000000003</v>
      </c>
      <c r="F42" s="11"/>
      <c r="G42" s="11"/>
      <c r="H42" s="11"/>
      <c r="I42" s="11"/>
      <c r="J42" s="11"/>
      <c r="K42" s="11"/>
      <c r="L42" s="11"/>
      <c r="M42" s="11"/>
    </row>
    <row r="43" spans="1:13" ht="15.75">
      <c r="A43" s="53">
        <v>2</v>
      </c>
      <c r="B43" s="54" t="s">
        <v>24</v>
      </c>
      <c r="C43" s="53">
        <v>40</v>
      </c>
      <c r="D43" s="55">
        <v>3.68</v>
      </c>
      <c r="E43" s="55"/>
      <c r="F43" s="53">
        <v>2.64</v>
      </c>
      <c r="G43" s="53">
        <v>0.48</v>
      </c>
      <c r="H43" s="53">
        <v>13.68</v>
      </c>
      <c r="I43" s="53">
        <v>93.52</v>
      </c>
      <c r="J43" s="53">
        <v>0</v>
      </c>
      <c r="K43" s="53">
        <v>0.168</v>
      </c>
      <c r="L43" s="53">
        <v>17.6</v>
      </c>
      <c r="M43" s="53">
        <v>4.68</v>
      </c>
    </row>
    <row r="44" spans="1:13" ht="15.75">
      <c r="A44" s="53">
        <v>3</v>
      </c>
      <c r="B44" s="54" t="s">
        <v>25</v>
      </c>
      <c r="C44" s="53">
        <v>200</v>
      </c>
      <c r="D44" s="55">
        <f>E47</f>
        <v>2.0657</v>
      </c>
      <c r="E44" s="55"/>
      <c r="F44" s="53">
        <v>4.84</v>
      </c>
      <c r="G44" s="53">
        <v>5.46</v>
      </c>
      <c r="H44" s="53">
        <v>32.72</v>
      </c>
      <c r="I44" s="53">
        <v>60</v>
      </c>
      <c r="J44" s="53">
        <v>6</v>
      </c>
      <c r="K44" s="53">
        <v>0.01</v>
      </c>
      <c r="L44" s="53">
        <v>1.7</v>
      </c>
      <c r="M44" s="53">
        <v>0.05</v>
      </c>
    </row>
    <row r="45" spans="1:13" ht="15">
      <c r="A45" s="11"/>
      <c r="B45" s="14" t="s">
        <v>26</v>
      </c>
      <c r="C45" s="15">
        <v>15</v>
      </c>
      <c r="D45" s="13">
        <v>87.7</v>
      </c>
      <c r="E45" s="16">
        <f>C45*D45/1000</f>
        <v>1.3155</v>
      </c>
      <c r="F45" s="12"/>
      <c r="G45" s="11"/>
      <c r="H45" s="11"/>
      <c r="I45" s="17"/>
      <c r="J45" s="17"/>
      <c r="K45" s="17"/>
      <c r="L45" s="17"/>
      <c r="M45" s="17"/>
    </row>
    <row r="46" spans="1:13" ht="15">
      <c r="A46" s="11"/>
      <c r="B46" s="14" t="s">
        <v>27</v>
      </c>
      <c r="C46" s="15">
        <v>1</v>
      </c>
      <c r="D46" s="13">
        <v>750.2</v>
      </c>
      <c r="E46" s="16">
        <f>C46*D46/1000</f>
        <v>0.7502000000000001</v>
      </c>
      <c r="F46" s="12"/>
      <c r="G46" s="11"/>
      <c r="H46" s="11"/>
      <c r="I46" s="17"/>
      <c r="J46" s="17"/>
      <c r="K46" s="17"/>
      <c r="L46" s="17"/>
      <c r="M46" s="17"/>
    </row>
    <row r="47" spans="1:13" ht="15">
      <c r="A47" s="142"/>
      <c r="B47" s="143"/>
      <c r="C47" s="143"/>
      <c r="D47" s="144"/>
      <c r="E47" s="16">
        <f>E45+E46</f>
        <v>2.0657</v>
      </c>
      <c r="F47" s="12"/>
      <c r="G47" s="11"/>
      <c r="H47" s="11"/>
      <c r="I47" s="11"/>
      <c r="J47" s="11"/>
      <c r="K47" s="11"/>
      <c r="L47" s="11"/>
      <c r="M47" s="11"/>
    </row>
    <row r="48" spans="1:14" ht="15.75">
      <c r="A48" s="154" t="s">
        <v>28</v>
      </c>
      <c r="B48" s="155"/>
      <c r="C48" s="156"/>
      <c r="D48" s="58">
        <v>33.36</v>
      </c>
      <c r="E48" s="58"/>
      <c r="F48" s="58">
        <f aca="true" t="shared" si="3" ref="F48:M48">SUM(F33:F47)</f>
        <v>13.43</v>
      </c>
      <c r="G48" s="58">
        <f t="shared" si="3"/>
        <v>15.07</v>
      </c>
      <c r="H48" s="58">
        <f t="shared" si="3"/>
        <v>74.5</v>
      </c>
      <c r="I48" s="58">
        <f t="shared" si="3"/>
        <v>474.2</v>
      </c>
      <c r="J48" s="58">
        <f t="shared" si="3"/>
        <v>23.6</v>
      </c>
      <c r="K48" s="58">
        <f t="shared" si="3"/>
        <v>0.22800000000000004</v>
      </c>
      <c r="L48" s="58">
        <f t="shared" si="3"/>
        <v>70.50000000000001</v>
      </c>
      <c r="M48" s="58">
        <f t="shared" si="3"/>
        <v>5.529999999999999</v>
      </c>
      <c r="N48" s="84">
        <f>D33+D43+D44</f>
        <v>33.352175</v>
      </c>
    </row>
    <row r="49" spans="1:13" ht="15.75">
      <c r="A49" s="117" t="s">
        <v>34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</row>
    <row r="50" spans="1:13" ht="15.75" customHeight="1">
      <c r="A50" s="109">
        <v>1</v>
      </c>
      <c r="B50" s="181" t="s">
        <v>114</v>
      </c>
      <c r="C50" s="109">
        <v>250</v>
      </c>
      <c r="D50" s="134">
        <f>E57</f>
        <v>11.057249999999998</v>
      </c>
      <c r="E50" s="134"/>
      <c r="F50" s="109">
        <v>5</v>
      </c>
      <c r="G50" s="109">
        <v>5</v>
      </c>
      <c r="H50" s="109">
        <v>21</v>
      </c>
      <c r="I50" s="109">
        <v>153</v>
      </c>
      <c r="J50" s="109">
        <v>1</v>
      </c>
      <c r="K50" s="109">
        <v>0</v>
      </c>
      <c r="L50" s="109">
        <v>162</v>
      </c>
      <c r="M50" s="109">
        <v>0</v>
      </c>
    </row>
    <row r="51" spans="1:13" ht="6.75" customHeight="1">
      <c r="A51" s="110"/>
      <c r="B51" s="182"/>
      <c r="C51" s="110"/>
      <c r="D51" s="135"/>
      <c r="E51" s="135"/>
      <c r="F51" s="110"/>
      <c r="G51" s="110"/>
      <c r="H51" s="110"/>
      <c r="I51" s="110"/>
      <c r="J51" s="110"/>
      <c r="K51" s="110"/>
      <c r="L51" s="110"/>
      <c r="M51" s="110"/>
    </row>
    <row r="52" spans="1:13" ht="15">
      <c r="A52" s="11"/>
      <c r="B52" s="12" t="s">
        <v>35</v>
      </c>
      <c r="C52" s="11">
        <v>125</v>
      </c>
      <c r="D52" s="13">
        <v>70.21</v>
      </c>
      <c r="E52" s="16">
        <f>C52*D52/1000</f>
        <v>8.77625</v>
      </c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2" t="s">
        <v>36</v>
      </c>
      <c r="C53" s="11">
        <v>20</v>
      </c>
      <c r="D53" s="13">
        <v>47.41</v>
      </c>
      <c r="E53" s="16">
        <f>C53*D53/1000</f>
        <v>0.9481999999999999</v>
      </c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2" t="s">
        <v>22</v>
      </c>
      <c r="C54" s="11">
        <v>2</v>
      </c>
      <c r="D54" s="13">
        <v>561.69</v>
      </c>
      <c r="E54" s="16">
        <f>C54*D54/1000</f>
        <v>1.12338</v>
      </c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2" t="s">
        <v>26</v>
      </c>
      <c r="C55" s="11">
        <v>2</v>
      </c>
      <c r="D55" s="13">
        <v>87.7</v>
      </c>
      <c r="E55" s="16">
        <f>C55*D55/1000</f>
        <v>0.1754</v>
      </c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2" t="s">
        <v>23</v>
      </c>
      <c r="C56" s="11">
        <v>2</v>
      </c>
      <c r="D56" s="13">
        <v>17.01</v>
      </c>
      <c r="E56" s="16">
        <f>C56*D56/1000</f>
        <v>0.03402</v>
      </c>
      <c r="F56" s="11"/>
      <c r="G56" s="11"/>
      <c r="H56" s="11"/>
      <c r="I56" s="11"/>
      <c r="J56" s="11"/>
      <c r="K56" s="11"/>
      <c r="L56" s="11"/>
      <c r="M56" s="11"/>
    </row>
    <row r="57" spans="1:13" ht="12" customHeight="1">
      <c r="A57" s="142"/>
      <c r="B57" s="143"/>
      <c r="C57" s="143"/>
      <c r="D57" s="144"/>
      <c r="E57" s="13">
        <f>SUM(E52:E56)</f>
        <v>11.057249999999998</v>
      </c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47">
        <v>2</v>
      </c>
      <c r="B58" s="48" t="s">
        <v>24</v>
      </c>
      <c r="C58" s="47">
        <v>40</v>
      </c>
      <c r="D58" s="49">
        <v>3.68</v>
      </c>
      <c r="E58" s="49"/>
      <c r="F58" s="47">
        <v>2.64</v>
      </c>
      <c r="G58" s="47">
        <v>0.48</v>
      </c>
      <c r="H58" s="47">
        <v>13.68</v>
      </c>
      <c r="I58" s="47">
        <v>93.52</v>
      </c>
      <c r="J58" s="47"/>
      <c r="K58" s="47">
        <v>0.168</v>
      </c>
      <c r="L58" s="47">
        <v>17.6</v>
      </c>
      <c r="M58" s="47">
        <v>4.68</v>
      </c>
    </row>
    <row r="59" spans="1:13" ht="15.75">
      <c r="A59" s="47">
        <v>3</v>
      </c>
      <c r="B59" s="48" t="s">
        <v>37</v>
      </c>
      <c r="C59" s="47">
        <v>200</v>
      </c>
      <c r="D59" s="49">
        <f>E62</f>
        <v>5.339</v>
      </c>
      <c r="E59" s="49"/>
      <c r="F59" s="47">
        <v>5.5</v>
      </c>
      <c r="G59" s="47">
        <v>14</v>
      </c>
      <c r="H59" s="47">
        <v>32</v>
      </c>
      <c r="I59" s="47">
        <v>112.8</v>
      </c>
      <c r="J59" s="47">
        <v>50</v>
      </c>
      <c r="K59" s="47">
        <v>6</v>
      </c>
      <c r="L59" s="47">
        <v>0.1</v>
      </c>
      <c r="M59" s="47">
        <v>1.7</v>
      </c>
    </row>
    <row r="60" spans="1:13" ht="15">
      <c r="A60" s="11"/>
      <c r="B60" s="19" t="s">
        <v>38</v>
      </c>
      <c r="C60" s="15">
        <v>20</v>
      </c>
      <c r="D60" s="13">
        <v>214.33</v>
      </c>
      <c r="E60" s="11">
        <f>C60*D60/1000</f>
        <v>4.2866</v>
      </c>
      <c r="F60" s="12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9" t="s">
        <v>26</v>
      </c>
      <c r="C61" s="15">
        <v>12</v>
      </c>
      <c r="D61" s="13">
        <v>87.7</v>
      </c>
      <c r="E61" s="16">
        <f>C61*D61/1000</f>
        <v>1.0524</v>
      </c>
      <c r="F61" s="12"/>
      <c r="G61" s="11"/>
      <c r="H61" s="11"/>
      <c r="I61" s="11"/>
      <c r="J61" s="11"/>
      <c r="K61" s="11"/>
      <c r="L61" s="11"/>
      <c r="M61" s="11"/>
    </row>
    <row r="62" spans="1:13" ht="15">
      <c r="A62" s="142"/>
      <c r="B62" s="143"/>
      <c r="C62" s="143"/>
      <c r="D62" s="144"/>
      <c r="E62" s="16">
        <f>SUM(E60:E61)</f>
        <v>5.339</v>
      </c>
      <c r="F62" s="12"/>
      <c r="G62" s="11"/>
      <c r="H62" s="11"/>
      <c r="I62" s="11"/>
      <c r="J62" s="11"/>
      <c r="K62" s="11"/>
      <c r="L62" s="11"/>
      <c r="M62" s="11"/>
    </row>
    <row r="63" spans="1:13" ht="16.5">
      <c r="A63" s="47">
        <v>4</v>
      </c>
      <c r="B63" s="59" t="s">
        <v>39</v>
      </c>
      <c r="C63" s="47">
        <v>50</v>
      </c>
      <c r="D63" s="49">
        <v>11.5</v>
      </c>
      <c r="E63" s="49"/>
      <c r="F63" s="63">
        <v>3.18</v>
      </c>
      <c r="G63" s="63">
        <v>3.9</v>
      </c>
      <c r="H63" s="63">
        <v>3.6</v>
      </c>
      <c r="I63" s="63">
        <v>170.67</v>
      </c>
      <c r="J63" s="47">
        <v>0</v>
      </c>
      <c r="K63" s="47">
        <v>0.168</v>
      </c>
      <c r="L63" s="47">
        <v>17.6</v>
      </c>
      <c r="M63" s="47">
        <v>4.68</v>
      </c>
    </row>
    <row r="64" spans="1:13" ht="15.75">
      <c r="A64" s="167" t="s">
        <v>28</v>
      </c>
      <c r="B64" s="168"/>
      <c r="C64" s="169"/>
      <c r="D64" s="51">
        <f>D50+D58+D59+D63</f>
        <v>31.576249999999998</v>
      </c>
      <c r="E64" s="51"/>
      <c r="F64" s="51">
        <f>SUM(F50:F63)</f>
        <v>16.32</v>
      </c>
      <c r="G64" s="82">
        <f aca="true" t="shared" si="4" ref="G64:M64">SUM(G50:G63)</f>
        <v>23.38</v>
      </c>
      <c r="H64" s="82">
        <f t="shared" si="4"/>
        <v>70.28</v>
      </c>
      <c r="I64" s="82">
        <f t="shared" si="4"/>
        <v>529.99</v>
      </c>
      <c r="J64" s="82">
        <f t="shared" si="4"/>
        <v>51</v>
      </c>
      <c r="K64" s="82">
        <f t="shared" si="4"/>
        <v>6.336</v>
      </c>
      <c r="L64" s="82">
        <f t="shared" si="4"/>
        <v>197.29999999999998</v>
      </c>
      <c r="M64" s="82">
        <f t="shared" si="4"/>
        <v>11.059999999999999</v>
      </c>
    </row>
    <row r="65" spans="1:13" ht="15.75">
      <c r="A65" s="117" t="s">
        <v>40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9"/>
    </row>
    <row r="66" spans="1:13" ht="15.75">
      <c r="A66" s="53">
        <v>1</v>
      </c>
      <c r="B66" s="56" t="s">
        <v>47</v>
      </c>
      <c r="C66" s="53">
        <v>250</v>
      </c>
      <c r="D66" s="55">
        <f>E75</f>
        <v>7.28991</v>
      </c>
      <c r="E66" s="55"/>
      <c r="F66" s="53">
        <v>4.28</v>
      </c>
      <c r="G66" s="53">
        <v>7.53</v>
      </c>
      <c r="H66" s="53">
        <v>28.18</v>
      </c>
      <c r="I66" s="53">
        <v>320.5</v>
      </c>
      <c r="J66" s="53">
        <v>17.6</v>
      </c>
      <c r="K66" s="53">
        <v>0.05</v>
      </c>
      <c r="L66" s="53">
        <v>51.2</v>
      </c>
      <c r="M66" s="53">
        <v>0.8</v>
      </c>
    </row>
    <row r="67" spans="1:13" ht="15">
      <c r="A67" s="11"/>
      <c r="B67" s="22" t="s">
        <v>48</v>
      </c>
      <c r="C67" s="11">
        <v>50</v>
      </c>
      <c r="D67" s="13">
        <v>21.53</v>
      </c>
      <c r="E67" s="16">
        <f aca="true" t="shared" si="5" ref="E67:E74">C67*D67/1000</f>
        <v>1.0765</v>
      </c>
      <c r="F67" s="17"/>
      <c r="G67" s="17"/>
      <c r="H67" s="17"/>
      <c r="I67" s="17"/>
      <c r="J67" s="17"/>
      <c r="K67" s="17"/>
      <c r="L67" s="17"/>
      <c r="M67" s="17"/>
    </row>
    <row r="68" spans="1:13" ht="15">
      <c r="A68" s="11"/>
      <c r="B68" s="22" t="s">
        <v>32</v>
      </c>
      <c r="C68" s="11">
        <v>38</v>
      </c>
      <c r="D68" s="13">
        <v>28.23</v>
      </c>
      <c r="E68" s="16">
        <f t="shared" si="5"/>
        <v>1.07274</v>
      </c>
      <c r="F68" s="17"/>
      <c r="G68" s="17"/>
      <c r="H68" s="17"/>
      <c r="I68" s="17"/>
      <c r="J68" s="17"/>
      <c r="K68" s="17"/>
      <c r="L68" s="17"/>
      <c r="M68" s="17"/>
    </row>
    <row r="69" spans="1:13" ht="15">
      <c r="A69" s="11"/>
      <c r="B69" s="22" t="s">
        <v>20</v>
      </c>
      <c r="C69" s="11">
        <v>12.5</v>
      </c>
      <c r="D69" s="13">
        <v>31.1</v>
      </c>
      <c r="E69" s="16">
        <f t="shared" si="5"/>
        <v>0.38875</v>
      </c>
      <c r="F69" s="17"/>
      <c r="G69" s="17"/>
      <c r="H69" s="17"/>
      <c r="I69" s="17"/>
      <c r="J69" s="17"/>
      <c r="K69" s="17"/>
      <c r="L69" s="17"/>
      <c r="M69" s="17"/>
    </row>
    <row r="70" spans="1:13" ht="15">
      <c r="A70" s="11"/>
      <c r="B70" s="22" t="s">
        <v>21</v>
      </c>
      <c r="C70" s="11">
        <v>12</v>
      </c>
      <c r="D70" s="13">
        <v>36.28</v>
      </c>
      <c r="E70" s="16">
        <f t="shared" si="5"/>
        <v>0.43536</v>
      </c>
      <c r="F70" s="17"/>
      <c r="G70" s="17"/>
      <c r="H70" s="17"/>
      <c r="I70" s="17"/>
      <c r="J70" s="17"/>
      <c r="K70" s="17"/>
      <c r="L70" s="17"/>
      <c r="M70" s="17"/>
    </row>
    <row r="71" spans="1:13" ht="15">
      <c r="A71" s="11"/>
      <c r="B71" s="22" t="s">
        <v>49</v>
      </c>
      <c r="C71" s="11">
        <v>8</v>
      </c>
      <c r="D71" s="13">
        <v>153.5</v>
      </c>
      <c r="E71" s="16">
        <f t="shared" si="5"/>
        <v>1.228</v>
      </c>
      <c r="F71" s="17"/>
      <c r="G71" s="17"/>
      <c r="H71" s="17"/>
      <c r="I71" s="17"/>
      <c r="J71" s="17"/>
      <c r="K71" s="17"/>
      <c r="L71" s="17"/>
      <c r="M71" s="17"/>
    </row>
    <row r="72" spans="1:13" ht="15">
      <c r="A72" s="11"/>
      <c r="B72" s="22" t="s">
        <v>22</v>
      </c>
      <c r="C72" s="11">
        <v>5</v>
      </c>
      <c r="D72" s="13">
        <v>561.69</v>
      </c>
      <c r="E72" s="16">
        <f t="shared" si="5"/>
        <v>2.80845</v>
      </c>
      <c r="F72" s="17"/>
      <c r="G72" s="17"/>
      <c r="H72" s="17"/>
      <c r="I72" s="17"/>
      <c r="J72" s="17"/>
      <c r="K72" s="17"/>
      <c r="L72" s="17"/>
      <c r="M72" s="17"/>
    </row>
    <row r="73" spans="1:13" ht="15">
      <c r="A73" s="11"/>
      <c r="B73" s="22" t="s">
        <v>26</v>
      </c>
      <c r="C73" s="11">
        <v>3</v>
      </c>
      <c r="D73" s="13">
        <v>87.7</v>
      </c>
      <c r="E73" s="16">
        <f t="shared" si="5"/>
        <v>0.2631</v>
      </c>
      <c r="F73" s="17"/>
      <c r="G73" s="17"/>
      <c r="H73" s="17"/>
      <c r="I73" s="17"/>
      <c r="J73" s="17"/>
      <c r="K73" s="17"/>
      <c r="L73" s="17"/>
      <c r="M73" s="17"/>
    </row>
    <row r="74" spans="1:13" ht="15">
      <c r="A74" s="11"/>
      <c r="B74" s="22" t="s">
        <v>23</v>
      </c>
      <c r="C74" s="11">
        <v>1</v>
      </c>
      <c r="D74" s="13">
        <v>17.01</v>
      </c>
      <c r="E74" s="16">
        <f t="shared" si="5"/>
        <v>0.01701</v>
      </c>
      <c r="F74" s="17"/>
      <c r="G74" s="17"/>
      <c r="H74" s="17"/>
      <c r="I74" s="17"/>
      <c r="J74" s="17"/>
      <c r="K74" s="17"/>
      <c r="L74" s="17"/>
      <c r="M74" s="17"/>
    </row>
    <row r="75" spans="1:13" ht="15">
      <c r="A75" s="142"/>
      <c r="B75" s="143"/>
      <c r="C75" s="143"/>
      <c r="D75" s="144"/>
      <c r="E75" s="23">
        <f>SUM(E67:E74)</f>
        <v>7.28991</v>
      </c>
      <c r="F75" s="17"/>
      <c r="G75" s="17"/>
      <c r="H75" s="17"/>
      <c r="I75" s="17"/>
      <c r="J75" s="17"/>
      <c r="K75" s="17"/>
      <c r="L75" s="17"/>
      <c r="M75" s="17"/>
    </row>
    <row r="76" spans="1:13" ht="15.75">
      <c r="A76" s="53">
        <v>2</v>
      </c>
      <c r="B76" s="54" t="s">
        <v>24</v>
      </c>
      <c r="C76" s="53">
        <v>40</v>
      </c>
      <c r="D76" s="55">
        <v>3.68</v>
      </c>
      <c r="E76" s="64"/>
      <c r="F76" s="65">
        <v>2.64</v>
      </c>
      <c r="G76" s="65">
        <v>0.48</v>
      </c>
      <c r="H76" s="65">
        <v>13.68</v>
      </c>
      <c r="I76" s="65">
        <v>93.52</v>
      </c>
      <c r="J76" s="65"/>
      <c r="K76" s="65">
        <v>0.168</v>
      </c>
      <c r="L76" s="65">
        <v>17.6</v>
      </c>
      <c r="M76" s="65">
        <v>4.68</v>
      </c>
    </row>
    <row r="77" spans="1:13" ht="15.75">
      <c r="A77" s="53">
        <v>3</v>
      </c>
      <c r="B77" s="56" t="s">
        <v>25</v>
      </c>
      <c r="C77" s="53">
        <v>200</v>
      </c>
      <c r="D77" s="55">
        <f>E80</f>
        <v>2.0657</v>
      </c>
      <c r="E77" s="55"/>
      <c r="F77" s="53">
        <v>4.84</v>
      </c>
      <c r="G77" s="53">
        <v>5.46</v>
      </c>
      <c r="H77" s="53">
        <v>32.72</v>
      </c>
      <c r="I77" s="53">
        <v>60</v>
      </c>
      <c r="J77" s="53">
        <v>6</v>
      </c>
      <c r="K77" s="53">
        <v>0.01</v>
      </c>
      <c r="L77" s="53">
        <v>1.7</v>
      </c>
      <c r="M77" s="53">
        <v>10.05</v>
      </c>
    </row>
    <row r="78" spans="1:13" ht="15">
      <c r="A78" s="11"/>
      <c r="B78" s="14" t="s">
        <v>26</v>
      </c>
      <c r="C78" s="15">
        <v>15</v>
      </c>
      <c r="D78" s="13">
        <v>87.7</v>
      </c>
      <c r="E78" s="16">
        <f>C78*D78/1000</f>
        <v>1.3155</v>
      </c>
      <c r="F78" s="12"/>
      <c r="G78" s="11"/>
      <c r="H78" s="11"/>
      <c r="I78" s="17"/>
      <c r="J78" s="17"/>
      <c r="K78" s="17"/>
      <c r="L78" s="17"/>
      <c r="M78" s="17"/>
    </row>
    <row r="79" spans="1:13" ht="15">
      <c r="A79" s="11"/>
      <c r="B79" s="14" t="s">
        <v>27</v>
      </c>
      <c r="C79" s="15">
        <v>1</v>
      </c>
      <c r="D79" s="13">
        <v>750.2</v>
      </c>
      <c r="E79" s="16">
        <f>C79*D79/1000</f>
        <v>0.7502000000000001</v>
      </c>
      <c r="F79" s="12"/>
      <c r="G79" s="11"/>
      <c r="H79" s="11"/>
      <c r="I79" s="17"/>
      <c r="J79" s="17"/>
      <c r="K79" s="17"/>
      <c r="L79" s="17"/>
      <c r="M79" s="17"/>
    </row>
    <row r="80" spans="1:13" ht="15">
      <c r="A80" s="142"/>
      <c r="B80" s="143"/>
      <c r="C80" s="143"/>
      <c r="D80" s="144"/>
      <c r="E80" s="16">
        <f>E78+E79</f>
        <v>2.0657</v>
      </c>
      <c r="F80" s="12"/>
      <c r="G80" s="11"/>
      <c r="H80" s="11"/>
      <c r="I80" s="17"/>
      <c r="J80" s="17"/>
      <c r="K80" s="17"/>
      <c r="L80" s="17"/>
      <c r="M80" s="17"/>
    </row>
    <row r="81" spans="1:13" ht="15.75">
      <c r="A81" s="53">
        <v>4</v>
      </c>
      <c r="B81" s="66" t="s">
        <v>130</v>
      </c>
      <c r="C81" s="53">
        <v>75</v>
      </c>
      <c r="D81" s="53">
        <v>12</v>
      </c>
      <c r="E81" s="67"/>
      <c r="F81" s="68">
        <v>4</v>
      </c>
      <c r="G81" s="68">
        <v>4.55</v>
      </c>
      <c r="H81" s="68">
        <v>49.96</v>
      </c>
      <c r="I81" s="53">
        <v>160</v>
      </c>
      <c r="J81" s="53">
        <v>0</v>
      </c>
      <c r="K81" s="53">
        <v>0.17</v>
      </c>
      <c r="L81" s="53">
        <v>17.6</v>
      </c>
      <c r="M81" s="53">
        <v>4.68</v>
      </c>
    </row>
    <row r="82" spans="1:13" ht="15.75">
      <c r="A82" s="154" t="s">
        <v>28</v>
      </c>
      <c r="B82" s="155"/>
      <c r="C82" s="156"/>
      <c r="D82" s="55">
        <f>D66+D76+D77+D81</f>
        <v>25.03561</v>
      </c>
      <c r="E82" s="55"/>
      <c r="F82" s="53">
        <f>SUM(F66:F81)</f>
        <v>15.76</v>
      </c>
      <c r="G82" s="53">
        <f aca="true" t="shared" si="6" ref="G82:M82">SUM(G66:G81)</f>
        <v>18.02</v>
      </c>
      <c r="H82" s="53">
        <f t="shared" si="6"/>
        <v>124.53999999999999</v>
      </c>
      <c r="I82" s="53">
        <f t="shared" si="6"/>
        <v>634.02</v>
      </c>
      <c r="J82" s="53">
        <f t="shared" si="6"/>
        <v>23.6</v>
      </c>
      <c r="K82" s="53">
        <f>SUM(K66:K81)</f>
        <v>0.398</v>
      </c>
      <c r="L82" s="53">
        <f t="shared" si="6"/>
        <v>88.10000000000002</v>
      </c>
      <c r="M82" s="53">
        <f t="shared" si="6"/>
        <v>20.21</v>
      </c>
    </row>
    <row r="83" spans="1:13" ht="15.75">
      <c r="A83" s="117" t="s">
        <v>46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9"/>
    </row>
    <row r="84" spans="1:13" ht="15.75" customHeight="1">
      <c r="A84" s="109">
        <v>1</v>
      </c>
      <c r="B84" s="181" t="s">
        <v>51</v>
      </c>
      <c r="C84" s="109">
        <v>250</v>
      </c>
      <c r="D84" s="134">
        <f>E92</f>
        <v>6.019255</v>
      </c>
      <c r="E84" s="134"/>
      <c r="F84" s="109">
        <v>5.05</v>
      </c>
      <c r="G84" s="109">
        <v>7.68</v>
      </c>
      <c r="H84" s="109">
        <v>23.38</v>
      </c>
      <c r="I84" s="109">
        <v>385.75</v>
      </c>
      <c r="J84" s="109">
        <v>9.2</v>
      </c>
      <c r="K84" s="109">
        <v>0.1</v>
      </c>
      <c r="L84" s="109">
        <v>33.7</v>
      </c>
      <c r="M84" s="109">
        <v>1.2</v>
      </c>
    </row>
    <row r="85" spans="1:13" ht="9" customHeight="1">
      <c r="A85" s="110"/>
      <c r="B85" s="182"/>
      <c r="C85" s="110"/>
      <c r="D85" s="135"/>
      <c r="E85" s="135"/>
      <c r="F85" s="110"/>
      <c r="G85" s="110"/>
      <c r="H85" s="110"/>
      <c r="I85" s="110"/>
      <c r="J85" s="110"/>
      <c r="K85" s="110"/>
      <c r="L85" s="110"/>
      <c r="M85" s="110"/>
    </row>
    <row r="86" spans="1:13" ht="12.75" customHeight="1">
      <c r="A86" s="11"/>
      <c r="B86" s="12" t="s">
        <v>18</v>
      </c>
      <c r="C86" s="11">
        <v>120</v>
      </c>
      <c r="D86" s="13">
        <v>29.5</v>
      </c>
      <c r="E86" s="13">
        <f aca="true" t="shared" si="7" ref="E86:E91">D86*C86/1000</f>
        <v>3.54</v>
      </c>
      <c r="F86" s="11"/>
      <c r="G86" s="11"/>
      <c r="H86" s="60"/>
      <c r="I86" s="11"/>
      <c r="J86" s="11"/>
      <c r="K86" s="11"/>
      <c r="L86" s="11"/>
      <c r="M86" s="11"/>
    </row>
    <row r="87" spans="1:13" ht="12.75" customHeight="1">
      <c r="A87" s="11"/>
      <c r="B87" s="12" t="s">
        <v>52</v>
      </c>
      <c r="C87" s="11">
        <v>5</v>
      </c>
      <c r="D87" s="13">
        <v>43.38</v>
      </c>
      <c r="E87" s="13">
        <f t="shared" si="7"/>
        <v>0.2169</v>
      </c>
      <c r="F87" s="11"/>
      <c r="G87" s="11"/>
      <c r="H87" s="11"/>
      <c r="I87" s="11"/>
      <c r="J87" s="11"/>
      <c r="K87" s="11"/>
      <c r="L87" s="11"/>
      <c r="M87" s="11"/>
    </row>
    <row r="88" spans="1:13" ht="12.75" customHeight="1">
      <c r="A88" s="11"/>
      <c r="B88" s="12" t="s">
        <v>20</v>
      </c>
      <c r="C88" s="11">
        <v>12.5</v>
      </c>
      <c r="D88" s="13">
        <v>31.1</v>
      </c>
      <c r="E88" s="13">
        <f t="shared" si="7"/>
        <v>0.38875</v>
      </c>
      <c r="F88" s="11"/>
      <c r="G88" s="11"/>
      <c r="H88" s="11"/>
      <c r="I88" s="11"/>
      <c r="J88" s="11"/>
      <c r="K88" s="11"/>
      <c r="L88" s="11"/>
      <c r="M88" s="11"/>
    </row>
    <row r="89" spans="1:13" ht="12.75" customHeight="1">
      <c r="A89" s="11"/>
      <c r="B89" s="12" t="s">
        <v>21</v>
      </c>
      <c r="C89" s="11">
        <v>12</v>
      </c>
      <c r="D89" s="13">
        <v>36.28</v>
      </c>
      <c r="E89" s="13">
        <f t="shared" si="7"/>
        <v>0.43536</v>
      </c>
      <c r="F89" s="11"/>
      <c r="G89" s="11"/>
      <c r="H89" s="11"/>
      <c r="I89" s="11"/>
      <c r="J89" s="11"/>
      <c r="K89" s="11"/>
      <c r="L89" s="11"/>
      <c r="M89" s="11"/>
    </row>
    <row r="90" spans="1:13" ht="12.75" customHeight="1">
      <c r="A90" s="11"/>
      <c r="B90" s="12" t="s">
        <v>22</v>
      </c>
      <c r="C90" s="11">
        <v>2.5</v>
      </c>
      <c r="D90" s="13">
        <v>561.69</v>
      </c>
      <c r="E90" s="13">
        <f t="shared" si="7"/>
        <v>1.404225</v>
      </c>
      <c r="F90" s="11"/>
      <c r="G90" s="11"/>
      <c r="H90" s="11"/>
      <c r="I90" s="11"/>
      <c r="J90" s="11"/>
      <c r="K90" s="11"/>
      <c r="L90" s="11"/>
      <c r="M90" s="11"/>
    </row>
    <row r="91" spans="1:13" ht="12.75" customHeight="1">
      <c r="A91" s="11"/>
      <c r="B91" s="12" t="s">
        <v>23</v>
      </c>
      <c r="C91" s="11">
        <v>2</v>
      </c>
      <c r="D91" s="13">
        <v>17.01</v>
      </c>
      <c r="E91" s="13">
        <f t="shared" si="7"/>
        <v>0.03402</v>
      </c>
      <c r="F91" s="11"/>
      <c r="G91" s="11"/>
      <c r="H91" s="11"/>
      <c r="I91" s="11"/>
      <c r="J91" s="11"/>
      <c r="K91" s="11"/>
      <c r="L91" s="11"/>
      <c r="M91" s="11"/>
    </row>
    <row r="92" spans="1:13" ht="12.75" customHeight="1">
      <c r="A92" s="142"/>
      <c r="B92" s="143"/>
      <c r="C92" s="143"/>
      <c r="D92" s="144"/>
      <c r="E92" s="13">
        <f>SUM(E86:E91)</f>
        <v>6.019255</v>
      </c>
      <c r="F92" s="11"/>
      <c r="G92" s="11"/>
      <c r="H92" s="11"/>
      <c r="I92" s="11"/>
      <c r="J92" s="11"/>
      <c r="K92" s="11"/>
      <c r="L92" s="11"/>
      <c r="M92" s="11"/>
    </row>
    <row r="93" spans="1:13" ht="15.75">
      <c r="A93" s="47">
        <v>2</v>
      </c>
      <c r="B93" s="48" t="s">
        <v>24</v>
      </c>
      <c r="C93" s="47">
        <v>40</v>
      </c>
      <c r="D93" s="49">
        <v>3.68</v>
      </c>
      <c r="E93" s="69"/>
      <c r="F93" s="70">
        <v>2.64</v>
      </c>
      <c r="G93" s="70">
        <v>0.48</v>
      </c>
      <c r="H93" s="70">
        <v>13.68</v>
      </c>
      <c r="I93" s="47">
        <v>93.52</v>
      </c>
      <c r="J93" s="70"/>
      <c r="K93" s="70">
        <v>0.168</v>
      </c>
      <c r="L93" s="70">
        <v>17.6</v>
      </c>
      <c r="M93" s="70">
        <v>4.68</v>
      </c>
    </row>
    <row r="94" spans="1:13" ht="15.75">
      <c r="A94" s="47">
        <v>3</v>
      </c>
      <c r="B94" s="48" t="s">
        <v>37</v>
      </c>
      <c r="C94" s="47">
        <v>200</v>
      </c>
      <c r="D94" s="49">
        <f>E97</f>
        <v>5.339</v>
      </c>
      <c r="E94" s="49"/>
      <c r="F94" s="47">
        <v>5.5</v>
      </c>
      <c r="G94" s="47">
        <v>14</v>
      </c>
      <c r="H94" s="47">
        <v>32</v>
      </c>
      <c r="I94" s="47">
        <v>112.8</v>
      </c>
      <c r="J94" s="47">
        <v>50</v>
      </c>
      <c r="K94" s="47">
        <v>6</v>
      </c>
      <c r="L94" s="47">
        <v>0.1</v>
      </c>
      <c r="M94" s="47">
        <v>1.7</v>
      </c>
    </row>
    <row r="95" spans="1:13" ht="15">
      <c r="A95" s="11"/>
      <c r="B95" s="19" t="s">
        <v>38</v>
      </c>
      <c r="C95" s="15">
        <v>20</v>
      </c>
      <c r="D95" s="13">
        <v>214.33</v>
      </c>
      <c r="E95" s="11">
        <f>C95*D95/1000</f>
        <v>4.2866</v>
      </c>
      <c r="F95" s="12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9" t="s">
        <v>26</v>
      </c>
      <c r="C96" s="15">
        <v>12</v>
      </c>
      <c r="D96" s="13">
        <v>87.7</v>
      </c>
      <c r="E96" s="16">
        <f>C96*D96/1000</f>
        <v>1.0524</v>
      </c>
      <c r="F96" s="12"/>
      <c r="G96" s="11"/>
      <c r="H96" s="11"/>
      <c r="I96" s="11"/>
      <c r="J96" s="11"/>
      <c r="K96" s="11"/>
      <c r="L96" s="11"/>
      <c r="M96" s="11"/>
    </row>
    <row r="97" spans="1:13" ht="15">
      <c r="A97" s="142"/>
      <c r="B97" s="143"/>
      <c r="C97" s="143"/>
      <c r="D97" s="144"/>
      <c r="E97" s="16">
        <f>SUM(E95:E96)</f>
        <v>5.339</v>
      </c>
      <c r="F97" s="12"/>
      <c r="G97" s="11"/>
      <c r="H97" s="11"/>
      <c r="I97" s="11"/>
      <c r="J97" s="11"/>
      <c r="K97" s="11"/>
      <c r="L97" s="11"/>
      <c r="M97" s="11"/>
    </row>
    <row r="98" spans="1:13" ht="15.75">
      <c r="A98" s="167" t="s">
        <v>28</v>
      </c>
      <c r="B98" s="168"/>
      <c r="C98" s="169"/>
      <c r="D98" s="49">
        <f>D84+D93+D94</f>
        <v>15.038255000000001</v>
      </c>
      <c r="E98" s="49"/>
      <c r="F98" s="47">
        <f aca="true" t="shared" si="8" ref="F98:M98">SUM(F84:F94)</f>
        <v>13.19</v>
      </c>
      <c r="G98" s="47">
        <f t="shared" si="8"/>
        <v>22.16</v>
      </c>
      <c r="H98" s="47">
        <f t="shared" si="8"/>
        <v>69.06</v>
      </c>
      <c r="I98" s="47">
        <f t="shared" si="8"/>
        <v>592.0699999999999</v>
      </c>
      <c r="J98" s="47">
        <f t="shared" si="8"/>
        <v>59.2</v>
      </c>
      <c r="K98" s="47">
        <f t="shared" si="8"/>
        <v>6.268</v>
      </c>
      <c r="L98" s="47">
        <f t="shared" si="8"/>
        <v>51.400000000000006</v>
      </c>
      <c r="M98" s="47">
        <f t="shared" si="8"/>
        <v>7.58</v>
      </c>
    </row>
    <row r="99" spans="1:13" ht="15.75">
      <c r="A99" s="117" t="s">
        <v>50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9"/>
    </row>
    <row r="100" spans="1:13" ht="15.75" customHeight="1">
      <c r="A100" s="112">
        <v>1</v>
      </c>
      <c r="B100" s="122" t="s">
        <v>56</v>
      </c>
      <c r="C100" s="112">
        <v>250</v>
      </c>
      <c r="D100" s="149">
        <f>E108</f>
        <v>5.19852</v>
      </c>
      <c r="E100" s="149"/>
      <c r="F100" s="112">
        <v>11.73</v>
      </c>
      <c r="G100" s="112">
        <v>9.23</v>
      </c>
      <c r="H100" s="112">
        <v>26.5</v>
      </c>
      <c r="I100" s="112">
        <v>348.25</v>
      </c>
      <c r="J100" s="112">
        <v>0.6</v>
      </c>
      <c r="K100" s="112">
        <v>0.14</v>
      </c>
      <c r="L100" s="112">
        <v>124.9</v>
      </c>
      <c r="M100" s="112">
        <v>0.7</v>
      </c>
    </row>
    <row r="101" spans="1:13" ht="15.75" customHeight="1">
      <c r="A101" s="113"/>
      <c r="B101" s="123"/>
      <c r="C101" s="113"/>
      <c r="D101" s="150"/>
      <c r="E101" s="150"/>
      <c r="F101" s="113"/>
      <c r="G101" s="113"/>
      <c r="H101" s="113"/>
      <c r="I101" s="113"/>
      <c r="J101" s="113"/>
      <c r="K101" s="113"/>
      <c r="L101" s="113"/>
      <c r="M101" s="113"/>
    </row>
    <row r="102" spans="1:13" ht="15.75">
      <c r="A102" s="11"/>
      <c r="B102" s="22" t="s">
        <v>42</v>
      </c>
      <c r="C102" s="11">
        <v>93</v>
      </c>
      <c r="D102" s="13">
        <v>29.5</v>
      </c>
      <c r="E102" s="13">
        <f aca="true" t="shared" si="9" ref="E102:E107">D102*C102/1000</f>
        <v>2.7435</v>
      </c>
      <c r="F102" s="8"/>
      <c r="G102" s="8"/>
      <c r="H102" s="8"/>
      <c r="I102" s="32"/>
      <c r="J102" s="8"/>
      <c r="K102" s="8"/>
      <c r="L102" s="8"/>
      <c r="M102" s="8"/>
    </row>
    <row r="103" spans="1:13" ht="15">
      <c r="A103" s="11"/>
      <c r="B103" s="22" t="s">
        <v>57</v>
      </c>
      <c r="C103" s="11">
        <v>20</v>
      </c>
      <c r="D103" s="13">
        <v>46.17</v>
      </c>
      <c r="E103" s="13">
        <f t="shared" si="9"/>
        <v>0.9234000000000001</v>
      </c>
      <c r="F103" s="17"/>
      <c r="G103" s="17"/>
      <c r="H103" s="17"/>
      <c r="I103" s="17"/>
      <c r="J103" s="17"/>
      <c r="K103" s="17"/>
      <c r="L103" s="17"/>
      <c r="M103" s="17"/>
    </row>
    <row r="104" spans="1:13" ht="15">
      <c r="A104" s="11"/>
      <c r="B104" s="22" t="s">
        <v>21</v>
      </c>
      <c r="C104" s="11">
        <v>12</v>
      </c>
      <c r="D104" s="13">
        <v>36.28</v>
      </c>
      <c r="E104" s="13">
        <f t="shared" si="9"/>
        <v>0.43536</v>
      </c>
      <c r="F104" s="17"/>
      <c r="G104" s="17"/>
      <c r="H104" s="17"/>
      <c r="I104" s="17"/>
      <c r="J104" s="17"/>
      <c r="K104" s="17"/>
      <c r="L104" s="17"/>
      <c r="M104" s="17"/>
    </row>
    <row r="105" spans="1:13" ht="15">
      <c r="A105" s="11"/>
      <c r="B105" s="22" t="s">
        <v>20</v>
      </c>
      <c r="C105" s="11">
        <v>12.5</v>
      </c>
      <c r="D105" s="13">
        <v>31.1</v>
      </c>
      <c r="E105" s="13">
        <f t="shared" si="9"/>
        <v>0.38875</v>
      </c>
      <c r="F105" s="17"/>
      <c r="G105" s="17"/>
      <c r="H105" s="17"/>
      <c r="I105" s="17"/>
      <c r="J105" s="17"/>
      <c r="K105" s="17"/>
      <c r="L105" s="17"/>
      <c r="M105" s="17"/>
    </row>
    <row r="106" spans="1:13" ht="15">
      <c r="A106" s="11"/>
      <c r="B106" s="22" t="s">
        <v>58</v>
      </c>
      <c r="C106" s="11">
        <v>5</v>
      </c>
      <c r="D106" s="13">
        <v>138.1</v>
      </c>
      <c r="E106" s="13">
        <f t="shared" si="9"/>
        <v>0.6905</v>
      </c>
      <c r="F106" s="17"/>
      <c r="G106" s="17"/>
      <c r="H106" s="17"/>
      <c r="I106" s="17"/>
      <c r="J106" s="17"/>
      <c r="K106" s="17"/>
      <c r="L106" s="17"/>
      <c r="M106" s="17"/>
    </row>
    <row r="107" spans="1:13" ht="15">
      <c r="A107" s="11"/>
      <c r="B107" s="22" t="s">
        <v>23</v>
      </c>
      <c r="C107" s="11">
        <v>1</v>
      </c>
      <c r="D107" s="13">
        <v>17.01</v>
      </c>
      <c r="E107" s="13">
        <f t="shared" si="9"/>
        <v>0.01701</v>
      </c>
      <c r="F107" s="17"/>
      <c r="G107" s="17"/>
      <c r="H107" s="17"/>
      <c r="I107" s="17"/>
      <c r="J107" s="17"/>
      <c r="K107" s="17"/>
      <c r="L107" s="17"/>
      <c r="M107" s="17"/>
    </row>
    <row r="108" spans="1:13" ht="15">
      <c r="A108" s="142"/>
      <c r="B108" s="143"/>
      <c r="C108" s="143"/>
      <c r="D108" s="144"/>
      <c r="E108" s="23">
        <f>SUM(E102:E107)</f>
        <v>5.19852</v>
      </c>
      <c r="F108" s="17"/>
      <c r="G108" s="17"/>
      <c r="H108" s="17"/>
      <c r="I108" s="17"/>
      <c r="J108" s="17"/>
      <c r="K108" s="17"/>
      <c r="L108" s="17"/>
      <c r="M108" s="17"/>
    </row>
    <row r="109" spans="1:13" ht="15.75">
      <c r="A109" s="53">
        <v>2</v>
      </c>
      <c r="B109" s="54" t="s">
        <v>24</v>
      </c>
      <c r="C109" s="53">
        <v>40</v>
      </c>
      <c r="D109" s="55">
        <v>3.68</v>
      </c>
      <c r="E109" s="64"/>
      <c r="F109" s="53">
        <v>2.64</v>
      </c>
      <c r="G109" s="53">
        <v>0.48</v>
      </c>
      <c r="H109" s="53">
        <v>13.68</v>
      </c>
      <c r="I109" s="53">
        <v>93.52</v>
      </c>
      <c r="J109" s="53"/>
      <c r="K109" s="53">
        <v>0.168</v>
      </c>
      <c r="L109" s="53">
        <v>17.6</v>
      </c>
      <c r="M109" s="53">
        <v>4.68</v>
      </c>
    </row>
    <row r="110" spans="1:13" ht="15.75">
      <c r="A110" s="53">
        <v>3</v>
      </c>
      <c r="B110" s="56" t="s">
        <v>25</v>
      </c>
      <c r="C110" s="53">
        <v>200</v>
      </c>
      <c r="D110" s="55">
        <f>E113</f>
        <v>2.0657</v>
      </c>
      <c r="E110" s="55"/>
      <c r="F110" s="53">
        <v>4.84</v>
      </c>
      <c r="G110" s="53">
        <v>5.46</v>
      </c>
      <c r="H110" s="53">
        <v>32.72</v>
      </c>
      <c r="I110" s="53">
        <v>60</v>
      </c>
      <c r="J110" s="53">
        <v>6</v>
      </c>
      <c r="K110" s="53">
        <v>0.01</v>
      </c>
      <c r="L110" s="53">
        <v>1.7</v>
      </c>
      <c r="M110" s="53">
        <v>0.05</v>
      </c>
    </row>
    <row r="111" spans="1:13" s="7" customFormat="1" ht="15">
      <c r="A111" s="11"/>
      <c r="B111" s="14" t="s">
        <v>26</v>
      </c>
      <c r="C111" s="15">
        <v>15</v>
      </c>
      <c r="D111" s="13">
        <v>87.7</v>
      </c>
      <c r="E111" s="16">
        <f>C111*D111/1000</f>
        <v>1.3155</v>
      </c>
      <c r="F111" s="12"/>
      <c r="G111" s="11"/>
      <c r="H111" s="11"/>
      <c r="I111" s="17"/>
      <c r="J111" s="17"/>
      <c r="K111" s="17"/>
      <c r="L111" s="17"/>
      <c r="M111" s="17"/>
    </row>
    <row r="112" spans="1:13" ht="15">
      <c r="A112" s="11"/>
      <c r="B112" s="14" t="s">
        <v>27</v>
      </c>
      <c r="C112" s="15">
        <v>1</v>
      </c>
      <c r="D112" s="13">
        <v>750.2</v>
      </c>
      <c r="E112" s="16">
        <f>C112*D112/1000</f>
        <v>0.7502000000000001</v>
      </c>
      <c r="F112" s="12"/>
      <c r="G112" s="11"/>
      <c r="H112" s="11"/>
      <c r="I112" s="17"/>
      <c r="J112" s="17"/>
      <c r="K112" s="17"/>
      <c r="L112" s="17"/>
      <c r="M112" s="17"/>
    </row>
    <row r="113" spans="1:13" ht="15">
      <c r="A113" s="142"/>
      <c r="B113" s="143"/>
      <c r="C113" s="143"/>
      <c r="D113" s="144"/>
      <c r="E113" s="16">
        <f>E111+E112</f>
        <v>2.0657</v>
      </c>
      <c r="F113" s="12"/>
      <c r="G113" s="11"/>
      <c r="H113" s="11"/>
      <c r="I113" s="17"/>
      <c r="J113" s="17"/>
      <c r="K113" s="17"/>
      <c r="L113" s="17"/>
      <c r="M113" s="17"/>
    </row>
    <row r="114" spans="1:13" ht="15.75">
      <c r="A114" s="53">
        <v>4</v>
      </c>
      <c r="B114" s="56" t="s">
        <v>132</v>
      </c>
      <c r="C114" s="53">
        <v>32</v>
      </c>
      <c r="D114" s="55">
        <v>4.29</v>
      </c>
      <c r="E114" s="55"/>
      <c r="F114" s="53">
        <v>2.68</v>
      </c>
      <c r="G114" s="53">
        <v>1.28</v>
      </c>
      <c r="H114" s="53">
        <v>24.67</v>
      </c>
      <c r="I114" s="53">
        <v>120.96</v>
      </c>
      <c r="J114" s="53">
        <v>0</v>
      </c>
      <c r="K114" s="53">
        <v>0.04</v>
      </c>
      <c r="L114" s="53">
        <v>9.28</v>
      </c>
      <c r="M114" s="53">
        <v>0.59</v>
      </c>
    </row>
    <row r="115" spans="1:14" ht="15.75">
      <c r="A115" s="154" t="s">
        <v>28</v>
      </c>
      <c r="B115" s="155"/>
      <c r="C115" s="156"/>
      <c r="D115" s="55">
        <v>15.24</v>
      </c>
      <c r="E115" s="55"/>
      <c r="F115" s="53">
        <f aca="true" t="shared" si="10" ref="F115:M115">SUM(F100:F114)</f>
        <v>21.89</v>
      </c>
      <c r="G115" s="53">
        <f t="shared" si="10"/>
        <v>16.450000000000003</v>
      </c>
      <c r="H115" s="53">
        <f t="shared" si="10"/>
        <v>97.57000000000001</v>
      </c>
      <c r="I115" s="53">
        <f t="shared" si="10"/>
        <v>622.73</v>
      </c>
      <c r="J115" s="53">
        <f t="shared" si="10"/>
        <v>6.6</v>
      </c>
      <c r="K115" s="53">
        <f t="shared" si="10"/>
        <v>0.35800000000000004</v>
      </c>
      <c r="L115" s="53">
        <f t="shared" si="10"/>
        <v>153.48</v>
      </c>
      <c r="M115" s="53">
        <f t="shared" si="10"/>
        <v>6.02</v>
      </c>
      <c r="N115" s="84">
        <f>D100+D109+D110+D114</f>
        <v>15.23422</v>
      </c>
    </row>
    <row r="116" spans="1:14" ht="15.75">
      <c r="A116" s="117" t="s">
        <v>55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9"/>
      <c r="N116" s="84"/>
    </row>
    <row r="117" spans="1:13" ht="15.75" customHeight="1">
      <c r="A117" s="109">
        <v>1</v>
      </c>
      <c r="B117" s="120" t="s">
        <v>133</v>
      </c>
      <c r="C117" s="109">
        <v>250</v>
      </c>
      <c r="D117" s="134">
        <f>E125</f>
        <v>6.259445</v>
      </c>
      <c r="E117" s="134"/>
      <c r="F117" s="109">
        <v>4.9</v>
      </c>
      <c r="G117" s="109">
        <v>6.4</v>
      </c>
      <c r="H117" s="109">
        <v>26.7</v>
      </c>
      <c r="I117" s="109">
        <v>317</v>
      </c>
      <c r="J117" s="109">
        <v>5.9</v>
      </c>
      <c r="K117" s="109">
        <v>0.08</v>
      </c>
      <c r="L117" s="109">
        <v>34.7</v>
      </c>
      <c r="M117" s="109">
        <v>1</v>
      </c>
    </row>
    <row r="118" spans="1:13" ht="15.75" customHeight="1">
      <c r="A118" s="110"/>
      <c r="B118" s="121"/>
      <c r="C118" s="110"/>
      <c r="D118" s="135"/>
      <c r="E118" s="135"/>
      <c r="F118" s="110"/>
      <c r="G118" s="110"/>
      <c r="H118" s="110"/>
      <c r="I118" s="110"/>
      <c r="J118" s="110"/>
      <c r="K118" s="110"/>
      <c r="L118" s="110"/>
      <c r="M118" s="110"/>
    </row>
    <row r="119" spans="1:13" ht="15">
      <c r="A119" s="11"/>
      <c r="B119" s="22" t="s">
        <v>42</v>
      </c>
      <c r="C119" s="11">
        <v>120</v>
      </c>
      <c r="D119" s="13">
        <v>29.5</v>
      </c>
      <c r="E119" s="16">
        <f aca="true" t="shared" si="11" ref="E119:E124">C119*D119/1000</f>
        <v>3.54</v>
      </c>
      <c r="F119" s="87"/>
      <c r="G119" s="87"/>
      <c r="H119" s="87"/>
      <c r="I119" s="88"/>
      <c r="J119" s="87"/>
      <c r="K119" s="87"/>
      <c r="L119" s="87"/>
      <c r="M119" s="87"/>
    </row>
    <row r="120" spans="1:13" ht="15">
      <c r="A120" s="11"/>
      <c r="B120" s="22" t="s">
        <v>60</v>
      </c>
      <c r="C120" s="11">
        <v>10</v>
      </c>
      <c r="D120" s="13">
        <v>47.41</v>
      </c>
      <c r="E120" s="16">
        <f t="shared" si="11"/>
        <v>0.47409999999999997</v>
      </c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22" t="s">
        <v>20</v>
      </c>
      <c r="C121" s="11">
        <v>12.5</v>
      </c>
      <c r="D121" s="13">
        <v>31.1</v>
      </c>
      <c r="E121" s="16">
        <f t="shared" si="11"/>
        <v>0.38875</v>
      </c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22" t="s">
        <v>21</v>
      </c>
      <c r="C122" s="11">
        <v>12</v>
      </c>
      <c r="D122" s="13">
        <v>36.28</v>
      </c>
      <c r="E122" s="16">
        <f t="shared" si="11"/>
        <v>0.43536</v>
      </c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22" t="s">
        <v>22</v>
      </c>
      <c r="C123" s="11">
        <v>2.5</v>
      </c>
      <c r="D123" s="13">
        <v>561.69</v>
      </c>
      <c r="E123" s="16">
        <f t="shared" si="11"/>
        <v>1.404225</v>
      </c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22" t="s">
        <v>23</v>
      </c>
      <c r="C124" s="11">
        <v>1</v>
      </c>
      <c r="D124" s="13">
        <v>17.01</v>
      </c>
      <c r="E124" s="16">
        <f t="shared" si="11"/>
        <v>0.01701</v>
      </c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42"/>
      <c r="B125" s="143"/>
      <c r="C125" s="143"/>
      <c r="D125" s="144"/>
      <c r="E125" s="13">
        <f>SUM(E119:E124)</f>
        <v>6.259445</v>
      </c>
      <c r="F125" s="11"/>
      <c r="G125" s="11"/>
      <c r="H125" s="11"/>
      <c r="I125" s="11"/>
      <c r="J125" s="11"/>
      <c r="K125" s="11"/>
      <c r="L125" s="11"/>
      <c r="M125" s="11"/>
    </row>
    <row r="126" spans="1:13" ht="15.75">
      <c r="A126" s="47">
        <v>2</v>
      </c>
      <c r="B126" s="48" t="s">
        <v>24</v>
      </c>
      <c r="C126" s="47">
        <v>48</v>
      </c>
      <c r="D126" s="49">
        <v>4.41</v>
      </c>
      <c r="E126" s="49"/>
      <c r="F126" s="47">
        <v>2.64</v>
      </c>
      <c r="G126" s="47">
        <v>0.48</v>
      </c>
      <c r="H126" s="47">
        <v>13.68</v>
      </c>
      <c r="I126" s="47">
        <v>66</v>
      </c>
      <c r="J126" s="47"/>
      <c r="K126" s="47">
        <v>0.168</v>
      </c>
      <c r="L126" s="47">
        <v>17.6</v>
      </c>
      <c r="M126" s="47">
        <v>4.68</v>
      </c>
    </row>
    <row r="127" spans="1:13" ht="15.75">
      <c r="A127" s="47">
        <v>3</v>
      </c>
      <c r="B127" s="48" t="s">
        <v>131</v>
      </c>
      <c r="C127" s="47">
        <v>200</v>
      </c>
      <c r="D127" s="49">
        <v>11.91</v>
      </c>
      <c r="E127" s="47"/>
      <c r="F127" s="47">
        <v>1</v>
      </c>
      <c r="G127" s="47">
        <v>0</v>
      </c>
      <c r="H127" s="47">
        <v>20.2</v>
      </c>
      <c r="I127" s="47">
        <v>84.8</v>
      </c>
      <c r="J127" s="47">
        <v>4</v>
      </c>
      <c r="K127" s="47">
        <v>0.03</v>
      </c>
      <c r="L127" s="47">
        <v>14</v>
      </c>
      <c r="M127" s="47">
        <v>2.8</v>
      </c>
    </row>
    <row r="128" spans="1:13" ht="15.75">
      <c r="A128" s="145" t="s">
        <v>28</v>
      </c>
      <c r="B128" s="145"/>
      <c r="C128" s="145"/>
      <c r="D128" s="49">
        <f>D117+D126+D127</f>
        <v>22.579445</v>
      </c>
      <c r="E128" s="49"/>
      <c r="F128" s="47">
        <f>SUM(F117:F127)</f>
        <v>8.540000000000001</v>
      </c>
      <c r="G128" s="47">
        <f aca="true" t="shared" si="12" ref="G128:L128">SUM(G117:G127)</f>
        <v>6.880000000000001</v>
      </c>
      <c r="H128" s="47">
        <f t="shared" si="12"/>
        <v>60.58</v>
      </c>
      <c r="I128" s="47">
        <f t="shared" si="12"/>
        <v>467.8</v>
      </c>
      <c r="J128" s="47">
        <f t="shared" si="12"/>
        <v>9.9</v>
      </c>
      <c r="K128" s="47">
        <f t="shared" si="12"/>
        <v>0.278</v>
      </c>
      <c r="L128" s="47">
        <f t="shared" si="12"/>
        <v>66.30000000000001</v>
      </c>
      <c r="M128" s="47">
        <f>SUM(M116:M127)</f>
        <v>8.48</v>
      </c>
    </row>
    <row r="129" spans="1:13" s="94" customFormat="1" ht="15.75">
      <c r="A129" s="91"/>
      <c r="B129" s="91"/>
      <c r="C129" s="91"/>
      <c r="D129" s="92"/>
      <c r="E129" s="92"/>
      <c r="F129" s="97"/>
      <c r="G129" s="97"/>
      <c r="H129" s="97"/>
      <c r="I129" s="97"/>
      <c r="J129" s="97"/>
      <c r="K129" s="97"/>
      <c r="L129" s="97"/>
      <c r="M129" s="97"/>
    </row>
    <row r="130" spans="1:13" s="94" customFormat="1" ht="15.75">
      <c r="A130" s="91"/>
      <c r="B130" s="91"/>
      <c r="C130" s="91"/>
      <c r="D130" s="92"/>
      <c r="E130" s="92"/>
      <c r="F130" s="97"/>
      <c r="G130" s="97"/>
      <c r="H130" s="97"/>
      <c r="I130" s="97"/>
      <c r="J130" s="97"/>
      <c r="K130" s="97"/>
      <c r="L130" s="97"/>
      <c r="M130" s="97"/>
    </row>
    <row r="131" spans="1:13" ht="15.75">
      <c r="A131" s="111" t="s">
        <v>59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1:13" ht="15.75" customHeight="1">
      <c r="A132" s="112">
        <v>1</v>
      </c>
      <c r="B132" s="165" t="s">
        <v>134</v>
      </c>
      <c r="C132" s="112" t="s">
        <v>125</v>
      </c>
      <c r="D132" s="149">
        <f>E141</f>
        <v>27.224755000000002</v>
      </c>
      <c r="E132" s="149"/>
      <c r="F132" s="112">
        <v>5.38</v>
      </c>
      <c r="G132" s="112">
        <v>7.83</v>
      </c>
      <c r="H132" s="112">
        <v>28.17</v>
      </c>
      <c r="I132" s="112">
        <v>325.75</v>
      </c>
      <c r="J132" s="112">
        <v>9.1</v>
      </c>
      <c r="K132" s="112">
        <v>0.1</v>
      </c>
      <c r="L132" s="112">
        <v>39.9</v>
      </c>
      <c r="M132" s="112">
        <v>1</v>
      </c>
    </row>
    <row r="133" spans="1:13" ht="15.75" customHeight="1">
      <c r="A133" s="113"/>
      <c r="B133" s="166"/>
      <c r="C133" s="113"/>
      <c r="D133" s="150"/>
      <c r="E133" s="150"/>
      <c r="F133" s="113"/>
      <c r="G133" s="113"/>
      <c r="H133" s="113"/>
      <c r="I133" s="113"/>
      <c r="J133" s="113"/>
      <c r="K133" s="113"/>
      <c r="L133" s="113"/>
      <c r="M133" s="113"/>
    </row>
    <row r="134" spans="1:13" ht="15">
      <c r="A134" s="11"/>
      <c r="B134" s="12" t="s">
        <v>18</v>
      </c>
      <c r="C134" s="11">
        <v>120</v>
      </c>
      <c r="D134" s="13">
        <v>29.5</v>
      </c>
      <c r="E134" s="13">
        <f aca="true" t="shared" si="13" ref="E134:E140">D134*C134/1000</f>
        <v>3.54</v>
      </c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2" t="s">
        <v>62</v>
      </c>
      <c r="C135" s="11">
        <v>5</v>
      </c>
      <c r="D135" s="13">
        <v>36.38</v>
      </c>
      <c r="E135" s="13">
        <f t="shared" si="13"/>
        <v>0.1819</v>
      </c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2" t="s">
        <v>20</v>
      </c>
      <c r="C136" s="11">
        <v>12.5</v>
      </c>
      <c r="D136" s="13">
        <v>31.1</v>
      </c>
      <c r="E136" s="13">
        <f t="shared" si="13"/>
        <v>0.38875</v>
      </c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2" t="s">
        <v>21</v>
      </c>
      <c r="C137" s="11">
        <v>12</v>
      </c>
      <c r="D137" s="13">
        <v>36.28</v>
      </c>
      <c r="E137" s="13">
        <f t="shared" si="13"/>
        <v>0.43536</v>
      </c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2" t="s">
        <v>22</v>
      </c>
      <c r="C138" s="11">
        <v>2.5</v>
      </c>
      <c r="D138" s="13">
        <v>561.69</v>
      </c>
      <c r="E138" s="13">
        <f t="shared" si="13"/>
        <v>1.404225</v>
      </c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2" t="s">
        <v>23</v>
      </c>
      <c r="C139" s="11">
        <v>2</v>
      </c>
      <c r="D139" s="13">
        <v>17.01</v>
      </c>
      <c r="E139" s="13">
        <f t="shared" si="13"/>
        <v>0.03402</v>
      </c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2" t="s">
        <v>124</v>
      </c>
      <c r="C140" s="11">
        <v>50</v>
      </c>
      <c r="D140" s="13">
        <v>424.81</v>
      </c>
      <c r="E140" s="13">
        <f t="shared" si="13"/>
        <v>21.2405</v>
      </c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42"/>
      <c r="B141" s="143"/>
      <c r="C141" s="143"/>
      <c r="D141" s="144"/>
      <c r="E141" s="13">
        <f>SUM(E134:E140)</f>
        <v>27.224755000000002</v>
      </c>
      <c r="F141" s="11"/>
      <c r="G141" s="11"/>
      <c r="H141" s="11"/>
      <c r="I141" s="11"/>
      <c r="J141" s="11"/>
      <c r="K141" s="11"/>
      <c r="L141" s="11"/>
      <c r="M141" s="11"/>
    </row>
    <row r="142" spans="1:13" ht="15.75">
      <c r="A142" s="53">
        <v>2</v>
      </c>
      <c r="B142" s="54" t="s">
        <v>24</v>
      </c>
      <c r="C142" s="53">
        <v>45</v>
      </c>
      <c r="D142" s="55">
        <v>4.14</v>
      </c>
      <c r="E142" s="64"/>
      <c r="F142" s="65">
        <v>2.64</v>
      </c>
      <c r="G142" s="65">
        <v>0.48</v>
      </c>
      <c r="H142" s="65">
        <v>13.68</v>
      </c>
      <c r="I142" s="53">
        <v>93.52</v>
      </c>
      <c r="J142" s="65"/>
      <c r="K142" s="65">
        <v>0.168</v>
      </c>
      <c r="L142" s="65">
        <v>17.6</v>
      </c>
      <c r="M142" s="65">
        <v>4.68</v>
      </c>
    </row>
    <row r="143" spans="1:13" ht="15.75">
      <c r="A143" s="53">
        <v>3</v>
      </c>
      <c r="B143" s="56" t="s">
        <v>25</v>
      </c>
      <c r="C143" s="53">
        <v>200</v>
      </c>
      <c r="D143" s="55">
        <f>E146</f>
        <v>2.0657</v>
      </c>
      <c r="E143" s="55"/>
      <c r="F143" s="65">
        <v>4.84</v>
      </c>
      <c r="G143" s="65">
        <v>5.46</v>
      </c>
      <c r="H143" s="65">
        <v>32.72</v>
      </c>
      <c r="I143" s="53">
        <v>60</v>
      </c>
      <c r="J143" s="53">
        <v>6</v>
      </c>
      <c r="K143" s="53">
        <v>0.01</v>
      </c>
      <c r="L143" s="53">
        <v>1.7</v>
      </c>
      <c r="M143" s="53">
        <v>0.05</v>
      </c>
    </row>
    <row r="144" spans="1:13" ht="15">
      <c r="A144" s="11"/>
      <c r="B144" s="14" t="s">
        <v>26</v>
      </c>
      <c r="C144" s="15">
        <v>15</v>
      </c>
      <c r="D144" s="13">
        <v>87.7</v>
      </c>
      <c r="E144" s="16">
        <f>C144*D144/1000</f>
        <v>1.3155</v>
      </c>
      <c r="F144" s="12"/>
      <c r="G144" s="11"/>
      <c r="H144" s="11"/>
      <c r="I144" s="17"/>
      <c r="J144" s="17"/>
      <c r="K144" s="17"/>
      <c r="L144" s="17"/>
      <c r="M144" s="17"/>
    </row>
    <row r="145" spans="1:13" ht="15">
      <c r="A145" s="11"/>
      <c r="B145" s="14" t="s">
        <v>27</v>
      </c>
      <c r="C145" s="15">
        <v>1</v>
      </c>
      <c r="D145" s="13">
        <v>750.2</v>
      </c>
      <c r="E145" s="16">
        <f>C145*D145/1000</f>
        <v>0.7502000000000001</v>
      </c>
      <c r="F145" s="12"/>
      <c r="G145" s="11"/>
      <c r="H145" s="11"/>
      <c r="I145" s="17"/>
      <c r="J145" s="17"/>
      <c r="K145" s="17"/>
      <c r="L145" s="17"/>
      <c r="M145" s="17"/>
    </row>
    <row r="146" spans="1:13" ht="15">
      <c r="A146" s="142"/>
      <c r="B146" s="143"/>
      <c r="C146" s="143"/>
      <c r="D146" s="144"/>
      <c r="E146" s="16">
        <f>E144+E145</f>
        <v>2.0657</v>
      </c>
      <c r="F146" s="12"/>
      <c r="G146" s="11"/>
      <c r="H146" s="11"/>
      <c r="I146" s="17"/>
      <c r="J146" s="17"/>
      <c r="K146" s="17"/>
      <c r="L146" s="17"/>
      <c r="M146" s="17"/>
    </row>
    <row r="147" spans="1:13" ht="15.75">
      <c r="A147" s="154" t="s">
        <v>28</v>
      </c>
      <c r="B147" s="155"/>
      <c r="C147" s="156"/>
      <c r="D147" s="55">
        <f>D132+D142+D143</f>
        <v>33.430455</v>
      </c>
      <c r="E147" s="55"/>
      <c r="F147" s="53">
        <f aca="true" t="shared" si="14" ref="F147:M147">SUM(F132:F146)</f>
        <v>12.86</v>
      </c>
      <c r="G147" s="53">
        <f t="shared" si="14"/>
        <v>13.77</v>
      </c>
      <c r="H147" s="53">
        <f>SUM(H132:H146)</f>
        <v>74.57</v>
      </c>
      <c r="I147" s="53">
        <f t="shared" si="14"/>
        <v>479.27</v>
      </c>
      <c r="J147" s="53">
        <f t="shared" si="14"/>
        <v>15.1</v>
      </c>
      <c r="K147" s="53">
        <f t="shared" si="14"/>
        <v>0.278</v>
      </c>
      <c r="L147" s="53">
        <f t="shared" si="14"/>
        <v>59.2</v>
      </c>
      <c r="M147" s="53">
        <f t="shared" si="14"/>
        <v>5.7299999999999995</v>
      </c>
    </row>
    <row r="148" spans="1:13" ht="15.75">
      <c r="A148" s="117" t="s">
        <v>61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9"/>
    </row>
    <row r="149" spans="1:13" ht="15.75" customHeight="1">
      <c r="A149" s="109">
        <v>1</v>
      </c>
      <c r="B149" s="120" t="s">
        <v>41</v>
      </c>
      <c r="C149" s="109">
        <v>250</v>
      </c>
      <c r="D149" s="134">
        <f>E157</f>
        <v>6.212035</v>
      </c>
      <c r="E149" s="136"/>
      <c r="F149" s="109">
        <v>5.85</v>
      </c>
      <c r="G149" s="109">
        <v>7.43</v>
      </c>
      <c r="H149" s="109">
        <v>27.38</v>
      </c>
      <c r="I149" s="109">
        <v>358.25</v>
      </c>
      <c r="J149" s="109">
        <v>4.9</v>
      </c>
      <c r="K149" s="109">
        <v>0.1</v>
      </c>
      <c r="L149" s="109">
        <v>58.9</v>
      </c>
      <c r="M149" s="109">
        <v>1.85</v>
      </c>
    </row>
    <row r="150" spans="1:13" ht="15.75" customHeight="1">
      <c r="A150" s="110"/>
      <c r="B150" s="121"/>
      <c r="C150" s="110"/>
      <c r="D150" s="135"/>
      <c r="E150" s="137"/>
      <c r="F150" s="110"/>
      <c r="G150" s="110"/>
      <c r="H150" s="110"/>
      <c r="I150" s="110"/>
      <c r="J150" s="110"/>
      <c r="K150" s="110"/>
      <c r="L150" s="110"/>
      <c r="M150" s="110"/>
    </row>
    <row r="151" spans="1:13" ht="12" customHeight="1">
      <c r="A151" s="11"/>
      <c r="B151" s="22" t="s">
        <v>42</v>
      </c>
      <c r="C151" s="11">
        <v>120</v>
      </c>
      <c r="D151" s="13">
        <v>29.5</v>
      </c>
      <c r="E151" s="16">
        <f aca="true" t="shared" si="15" ref="E151:E156">C151*D151/1000</f>
        <v>3.54</v>
      </c>
      <c r="F151" s="11"/>
      <c r="G151" s="11"/>
      <c r="H151" s="11"/>
      <c r="I151" s="11"/>
      <c r="J151" s="11"/>
      <c r="K151" s="11"/>
      <c r="L151" s="11"/>
      <c r="M151" s="11"/>
    </row>
    <row r="152" spans="1:13" ht="12" customHeight="1">
      <c r="A152" s="11"/>
      <c r="B152" s="22" t="s">
        <v>43</v>
      </c>
      <c r="C152" s="11">
        <v>9</v>
      </c>
      <c r="D152" s="13">
        <v>47.41</v>
      </c>
      <c r="E152" s="16">
        <f t="shared" si="15"/>
        <v>0.42668999999999996</v>
      </c>
      <c r="F152" s="11"/>
      <c r="G152" s="11"/>
      <c r="H152" s="11"/>
      <c r="I152" s="11"/>
      <c r="J152" s="11"/>
      <c r="K152" s="11"/>
      <c r="L152" s="11"/>
      <c r="M152" s="11"/>
    </row>
    <row r="153" spans="1:13" ht="12" customHeight="1">
      <c r="A153" s="11"/>
      <c r="B153" s="22" t="s">
        <v>20</v>
      </c>
      <c r="C153" s="11">
        <v>12.5</v>
      </c>
      <c r="D153" s="13">
        <v>31.1</v>
      </c>
      <c r="E153" s="16">
        <f t="shared" si="15"/>
        <v>0.38875</v>
      </c>
      <c r="F153" s="11"/>
      <c r="G153" s="11"/>
      <c r="H153" s="11"/>
      <c r="I153" s="11"/>
      <c r="J153" s="11"/>
      <c r="K153" s="11"/>
      <c r="L153" s="11"/>
      <c r="M153" s="11"/>
    </row>
    <row r="154" spans="1:13" ht="12" customHeight="1">
      <c r="A154" s="11"/>
      <c r="B154" s="22" t="s">
        <v>21</v>
      </c>
      <c r="C154" s="11">
        <v>12</v>
      </c>
      <c r="D154" s="13">
        <v>36.28</v>
      </c>
      <c r="E154" s="16">
        <f t="shared" si="15"/>
        <v>0.43536</v>
      </c>
      <c r="F154" s="11"/>
      <c r="G154" s="11"/>
      <c r="H154" s="11"/>
      <c r="I154" s="11"/>
      <c r="J154" s="11"/>
      <c r="K154" s="11"/>
      <c r="L154" s="11"/>
      <c r="M154" s="11"/>
    </row>
    <row r="155" spans="1:13" ht="12" customHeight="1">
      <c r="A155" s="11"/>
      <c r="B155" s="22" t="s">
        <v>22</v>
      </c>
      <c r="C155" s="11">
        <v>2.5</v>
      </c>
      <c r="D155" s="13">
        <v>561.69</v>
      </c>
      <c r="E155" s="16">
        <f t="shared" si="15"/>
        <v>1.404225</v>
      </c>
      <c r="F155" s="11"/>
      <c r="G155" s="11"/>
      <c r="H155" s="11"/>
      <c r="I155" s="11"/>
      <c r="J155" s="11"/>
      <c r="K155" s="11"/>
      <c r="L155" s="11"/>
      <c r="M155" s="11"/>
    </row>
    <row r="156" spans="1:13" ht="12" customHeight="1">
      <c r="A156" s="11"/>
      <c r="B156" s="22" t="s">
        <v>23</v>
      </c>
      <c r="C156" s="11">
        <v>1</v>
      </c>
      <c r="D156" s="13">
        <v>17.01</v>
      </c>
      <c r="E156" s="16">
        <f t="shared" si="15"/>
        <v>0.01701</v>
      </c>
      <c r="F156" s="11"/>
      <c r="G156" s="11"/>
      <c r="H156" s="11"/>
      <c r="I156" s="11"/>
      <c r="J156" s="11"/>
      <c r="K156" s="11"/>
      <c r="L156" s="11"/>
      <c r="M156" s="11"/>
    </row>
    <row r="157" spans="1:13" ht="17.25" customHeight="1">
      <c r="A157" s="142"/>
      <c r="B157" s="143"/>
      <c r="C157" s="143"/>
      <c r="D157" s="144"/>
      <c r="E157" s="13">
        <f>SUM(E151:E156)</f>
        <v>6.212035</v>
      </c>
      <c r="F157" s="11"/>
      <c r="G157" s="11"/>
      <c r="H157" s="11"/>
      <c r="I157" s="11"/>
      <c r="J157" s="11"/>
      <c r="K157" s="11"/>
      <c r="L157" s="11"/>
      <c r="M157" s="11"/>
    </row>
    <row r="158" spans="1:13" ht="15.75">
      <c r="A158" s="47">
        <v>2</v>
      </c>
      <c r="B158" s="48" t="s">
        <v>24</v>
      </c>
      <c r="C158" s="47">
        <v>40</v>
      </c>
      <c r="D158" s="49">
        <v>3.68</v>
      </c>
      <c r="E158" s="49"/>
      <c r="F158" s="47">
        <v>2.64</v>
      </c>
      <c r="G158" s="47">
        <v>0.48</v>
      </c>
      <c r="H158" s="47">
        <v>13.68</v>
      </c>
      <c r="I158" s="47">
        <v>93.52</v>
      </c>
      <c r="J158" s="47"/>
      <c r="K158" s="47">
        <v>0.168</v>
      </c>
      <c r="L158" s="47">
        <v>17.6</v>
      </c>
      <c r="M158" s="47">
        <v>4.68</v>
      </c>
    </row>
    <row r="159" spans="1:13" ht="15.75">
      <c r="A159" s="47">
        <v>3</v>
      </c>
      <c r="B159" s="59" t="s">
        <v>44</v>
      </c>
      <c r="C159" s="47">
        <v>200</v>
      </c>
      <c r="D159" s="49">
        <f>E162</f>
        <v>3.79516</v>
      </c>
      <c r="E159" s="49"/>
      <c r="F159" s="47">
        <v>0.39</v>
      </c>
      <c r="G159" s="47">
        <v>0.1</v>
      </c>
      <c r="H159" s="47">
        <v>30.16</v>
      </c>
      <c r="I159" s="47">
        <v>109.2</v>
      </c>
      <c r="J159" s="47">
        <v>6</v>
      </c>
      <c r="K159" s="47">
        <v>0.01</v>
      </c>
      <c r="L159" s="47">
        <v>1.7</v>
      </c>
      <c r="M159" s="47">
        <v>0.05</v>
      </c>
    </row>
    <row r="160" spans="1:13" ht="15">
      <c r="A160" s="11"/>
      <c r="B160" s="22" t="s">
        <v>45</v>
      </c>
      <c r="C160" s="11">
        <v>24</v>
      </c>
      <c r="D160" s="13">
        <v>121.59</v>
      </c>
      <c r="E160" s="13">
        <f>D160*C160/1000</f>
        <v>2.91816</v>
      </c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22" t="s">
        <v>26</v>
      </c>
      <c r="C161" s="11">
        <v>10</v>
      </c>
      <c r="D161" s="13">
        <v>87.7</v>
      </c>
      <c r="E161" s="13">
        <f>D161*C161/1000</f>
        <v>0.877</v>
      </c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42"/>
      <c r="B162" s="143"/>
      <c r="C162" s="143"/>
      <c r="D162" s="144"/>
      <c r="E162" s="13">
        <f>SUM(E160:E161)</f>
        <v>3.79516</v>
      </c>
      <c r="F162" s="11"/>
      <c r="G162" s="11"/>
      <c r="H162" s="11"/>
      <c r="I162" s="11"/>
      <c r="J162" s="11"/>
      <c r="K162" s="11"/>
      <c r="L162" s="11"/>
      <c r="M162" s="11"/>
    </row>
    <row r="163" spans="1:13" ht="15.75">
      <c r="A163" s="167" t="s">
        <v>28</v>
      </c>
      <c r="B163" s="168"/>
      <c r="C163" s="169"/>
      <c r="D163" s="49">
        <f>D149+D158+D159</f>
        <v>13.687195</v>
      </c>
      <c r="E163" s="49"/>
      <c r="F163" s="49">
        <f>F149+F158+F159</f>
        <v>8.88</v>
      </c>
      <c r="G163" s="49">
        <f aca="true" t="shared" si="16" ref="G163:M163">G149+G158+G159</f>
        <v>8.01</v>
      </c>
      <c r="H163" s="49">
        <f t="shared" si="16"/>
        <v>71.22</v>
      </c>
      <c r="I163" s="49">
        <f t="shared" si="16"/>
        <v>560.97</v>
      </c>
      <c r="J163" s="49">
        <f t="shared" si="16"/>
        <v>10.9</v>
      </c>
      <c r="K163" s="49">
        <f t="shared" si="16"/>
        <v>0.278</v>
      </c>
      <c r="L163" s="49">
        <f t="shared" si="16"/>
        <v>78.2</v>
      </c>
      <c r="M163" s="49">
        <f t="shared" si="16"/>
        <v>6.579999999999999</v>
      </c>
    </row>
    <row r="164" spans="1:13" ht="15.75">
      <c r="A164" s="117" t="s">
        <v>63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9"/>
    </row>
    <row r="165" spans="1:13" ht="15.75">
      <c r="A165" s="53">
        <v>1</v>
      </c>
      <c r="B165" s="56" t="s">
        <v>135</v>
      </c>
      <c r="C165" s="53">
        <v>250</v>
      </c>
      <c r="D165" s="55">
        <f>E173</f>
        <v>7.102015</v>
      </c>
      <c r="E165" s="55"/>
      <c r="F165" s="53">
        <v>4.68</v>
      </c>
      <c r="G165" s="53">
        <v>8.4</v>
      </c>
      <c r="H165" s="53">
        <v>25.4</v>
      </c>
      <c r="I165" s="53">
        <v>384.48</v>
      </c>
      <c r="J165" s="53">
        <v>9.2</v>
      </c>
      <c r="K165" s="53">
        <v>0.1</v>
      </c>
      <c r="L165" s="53">
        <v>3.7</v>
      </c>
      <c r="M165" s="53">
        <v>1.2</v>
      </c>
    </row>
    <row r="166" spans="1:13" ht="15">
      <c r="A166" s="11"/>
      <c r="B166" s="22" t="s">
        <v>32</v>
      </c>
      <c r="C166" s="11">
        <v>71.5</v>
      </c>
      <c r="D166" s="13">
        <v>28.23</v>
      </c>
      <c r="E166" s="13">
        <f aca="true" t="shared" si="17" ref="E166:E172">D166*C166/1000</f>
        <v>2.018445</v>
      </c>
      <c r="F166" s="17"/>
      <c r="G166" s="17"/>
      <c r="H166" s="17"/>
      <c r="I166" s="17"/>
      <c r="J166" s="17"/>
      <c r="K166" s="17"/>
      <c r="L166" s="17"/>
      <c r="M166" s="17"/>
    </row>
    <row r="167" spans="1:13" ht="15">
      <c r="A167" s="11"/>
      <c r="B167" s="22" t="s">
        <v>42</v>
      </c>
      <c r="C167" s="11">
        <v>33</v>
      </c>
      <c r="D167" s="13">
        <v>29.5</v>
      </c>
      <c r="E167" s="13">
        <f t="shared" si="17"/>
        <v>0.9735</v>
      </c>
      <c r="F167" s="17"/>
      <c r="G167" s="17"/>
      <c r="H167" s="17"/>
      <c r="I167" s="17"/>
      <c r="J167" s="17"/>
      <c r="K167" s="17"/>
      <c r="L167" s="17"/>
      <c r="M167" s="17"/>
    </row>
    <row r="168" spans="1:13" ht="15">
      <c r="A168" s="11"/>
      <c r="B168" s="22" t="s">
        <v>20</v>
      </c>
      <c r="C168" s="11">
        <v>12.5</v>
      </c>
      <c r="D168" s="13">
        <v>31.1</v>
      </c>
      <c r="E168" s="13">
        <f t="shared" si="17"/>
        <v>0.38875</v>
      </c>
      <c r="F168" s="17"/>
      <c r="G168" s="17"/>
      <c r="H168" s="17"/>
      <c r="I168" s="17"/>
      <c r="J168" s="17"/>
      <c r="K168" s="17"/>
      <c r="L168" s="17"/>
      <c r="M168" s="17"/>
    </row>
    <row r="169" spans="1:13" ht="15">
      <c r="A169" s="11"/>
      <c r="B169" s="22" t="s">
        <v>21</v>
      </c>
      <c r="C169" s="11">
        <v>12</v>
      </c>
      <c r="D169" s="13">
        <v>36.28</v>
      </c>
      <c r="E169" s="13">
        <f t="shared" si="17"/>
        <v>0.43536</v>
      </c>
      <c r="F169" s="17"/>
      <c r="G169" s="17"/>
      <c r="H169" s="17"/>
      <c r="I169" s="17"/>
      <c r="J169" s="17"/>
      <c r="K169" s="17"/>
      <c r="L169" s="17"/>
      <c r="M169" s="17"/>
    </row>
    <row r="170" spans="1:13" ht="15">
      <c r="A170" s="11"/>
      <c r="B170" s="22" t="s">
        <v>49</v>
      </c>
      <c r="C170" s="11">
        <v>3</v>
      </c>
      <c r="D170" s="13">
        <v>153.5</v>
      </c>
      <c r="E170" s="13">
        <f t="shared" si="17"/>
        <v>0.4605</v>
      </c>
      <c r="F170" s="17"/>
      <c r="G170" s="17"/>
      <c r="H170" s="17"/>
      <c r="I170" s="17"/>
      <c r="J170" s="17"/>
      <c r="K170" s="17"/>
      <c r="L170" s="17"/>
      <c r="M170" s="17"/>
    </row>
    <row r="171" spans="1:13" ht="15">
      <c r="A171" s="11"/>
      <c r="B171" s="22" t="s">
        <v>23</v>
      </c>
      <c r="C171" s="11">
        <v>1</v>
      </c>
      <c r="D171" s="13">
        <v>17.01</v>
      </c>
      <c r="E171" s="13">
        <f t="shared" si="17"/>
        <v>0.01701</v>
      </c>
      <c r="F171" s="17"/>
      <c r="G171" s="17"/>
      <c r="H171" s="17"/>
      <c r="I171" s="17"/>
      <c r="J171" s="17"/>
      <c r="K171" s="17"/>
      <c r="L171" s="17"/>
      <c r="M171" s="17"/>
    </row>
    <row r="172" spans="1:13" ht="15">
      <c r="A172" s="11"/>
      <c r="B172" s="22" t="s">
        <v>22</v>
      </c>
      <c r="C172" s="11">
        <v>5</v>
      </c>
      <c r="D172" s="13">
        <v>561.69</v>
      </c>
      <c r="E172" s="13">
        <f t="shared" si="17"/>
        <v>2.80845</v>
      </c>
      <c r="F172" s="17"/>
      <c r="G172" s="17"/>
      <c r="H172" s="17"/>
      <c r="I172" s="17"/>
      <c r="J172" s="17"/>
      <c r="K172" s="17"/>
      <c r="L172" s="17"/>
      <c r="M172" s="17"/>
    </row>
    <row r="173" spans="1:13" ht="15">
      <c r="A173" s="142"/>
      <c r="B173" s="143"/>
      <c r="C173" s="143"/>
      <c r="D173" s="144"/>
      <c r="E173" s="23">
        <f>SUM(E166:E172)</f>
        <v>7.102015</v>
      </c>
      <c r="F173" s="17"/>
      <c r="G173" s="17"/>
      <c r="H173" s="17"/>
      <c r="I173" s="17"/>
      <c r="J173" s="17"/>
      <c r="K173" s="17"/>
      <c r="L173" s="17"/>
      <c r="M173" s="17"/>
    </row>
    <row r="174" spans="1:13" ht="15.75">
      <c r="A174" s="53">
        <v>2</v>
      </c>
      <c r="B174" s="54" t="s">
        <v>24</v>
      </c>
      <c r="C174" s="53">
        <v>43</v>
      </c>
      <c r="D174" s="55">
        <v>3.96</v>
      </c>
      <c r="E174" s="64"/>
      <c r="F174" s="65">
        <v>2.64</v>
      </c>
      <c r="G174" s="65">
        <v>0.48</v>
      </c>
      <c r="H174" s="65">
        <v>13.68</v>
      </c>
      <c r="I174" s="65">
        <v>93.52</v>
      </c>
      <c r="J174" s="65"/>
      <c r="K174" s="65">
        <v>0.168</v>
      </c>
      <c r="L174" s="65">
        <v>17.6</v>
      </c>
      <c r="M174" s="65">
        <v>4.68</v>
      </c>
    </row>
    <row r="175" spans="1:13" ht="15.75">
      <c r="A175" s="53">
        <v>3</v>
      </c>
      <c r="B175" s="56" t="s">
        <v>25</v>
      </c>
      <c r="C175" s="53">
        <v>200</v>
      </c>
      <c r="D175" s="55">
        <f>E178</f>
        <v>2.0657</v>
      </c>
      <c r="E175" s="55"/>
      <c r="F175" s="65">
        <v>4.84</v>
      </c>
      <c r="G175" s="65">
        <v>5.46</v>
      </c>
      <c r="H175" s="65">
        <v>32.72</v>
      </c>
      <c r="I175" s="53">
        <v>60</v>
      </c>
      <c r="J175" s="53">
        <v>6</v>
      </c>
      <c r="K175" s="53">
        <v>0.01</v>
      </c>
      <c r="L175" s="53">
        <v>1.7</v>
      </c>
      <c r="M175" s="53">
        <v>0.05</v>
      </c>
    </row>
    <row r="176" spans="1:13" ht="15">
      <c r="A176" s="11"/>
      <c r="B176" s="14" t="s">
        <v>26</v>
      </c>
      <c r="C176" s="15">
        <v>15</v>
      </c>
      <c r="D176" s="13">
        <v>87.7</v>
      </c>
      <c r="E176" s="16">
        <f>C176*D176/1000</f>
        <v>1.3155</v>
      </c>
      <c r="F176" s="12"/>
      <c r="G176" s="11"/>
      <c r="H176" s="11"/>
      <c r="I176" s="17"/>
      <c r="J176" s="17"/>
      <c r="K176" s="17"/>
      <c r="L176" s="17"/>
      <c r="M176" s="17"/>
    </row>
    <row r="177" spans="1:13" ht="15">
      <c r="A177" s="11"/>
      <c r="B177" s="14" t="s">
        <v>27</v>
      </c>
      <c r="C177" s="15">
        <v>1</v>
      </c>
      <c r="D177" s="13">
        <v>750.2</v>
      </c>
      <c r="E177" s="16">
        <f>C177*D177/1000</f>
        <v>0.7502000000000001</v>
      </c>
      <c r="F177" s="12"/>
      <c r="G177" s="11"/>
      <c r="H177" s="11"/>
      <c r="I177" s="17"/>
      <c r="J177" s="17"/>
      <c r="K177" s="17"/>
      <c r="L177" s="17"/>
      <c r="M177" s="17"/>
    </row>
    <row r="178" spans="1:13" ht="15">
      <c r="A178" s="142"/>
      <c r="B178" s="143"/>
      <c r="C178" s="143"/>
      <c r="D178" s="144"/>
      <c r="E178" s="16">
        <f>E176+E177</f>
        <v>2.0657</v>
      </c>
      <c r="F178" s="12"/>
      <c r="G178" s="11"/>
      <c r="H178" s="11"/>
      <c r="I178" s="17"/>
      <c r="J178" s="17"/>
      <c r="K178" s="17"/>
      <c r="L178" s="17"/>
      <c r="M178" s="17"/>
    </row>
    <row r="179" spans="1:13" ht="15.75">
      <c r="A179" s="154" t="s">
        <v>28</v>
      </c>
      <c r="B179" s="155"/>
      <c r="C179" s="156"/>
      <c r="D179" s="55">
        <f>D165+D174+D175</f>
        <v>13.127714999999998</v>
      </c>
      <c r="E179" s="55"/>
      <c r="F179" s="53">
        <f aca="true" t="shared" si="18" ref="F179:M179">SUM(F165:F175)</f>
        <v>12.16</v>
      </c>
      <c r="G179" s="53">
        <f t="shared" si="18"/>
        <v>14.34</v>
      </c>
      <c r="H179" s="53">
        <f t="shared" si="18"/>
        <v>71.8</v>
      </c>
      <c r="I179" s="53">
        <f t="shared" si="18"/>
        <v>538</v>
      </c>
      <c r="J179" s="53">
        <f t="shared" si="18"/>
        <v>15.2</v>
      </c>
      <c r="K179" s="53">
        <f t="shared" si="18"/>
        <v>0.278</v>
      </c>
      <c r="L179" s="53">
        <f t="shared" si="18"/>
        <v>23</v>
      </c>
      <c r="M179" s="53">
        <f t="shared" si="18"/>
        <v>5.93</v>
      </c>
    </row>
    <row r="180" spans="1:13" ht="15.75">
      <c r="A180" s="183" t="s">
        <v>64</v>
      </c>
      <c r="B180" s="184"/>
      <c r="C180" s="185"/>
      <c r="D180" s="62">
        <f>D25+D48+D64+D163+D82+D98+D115+D128+D147+D179</f>
        <v>224.97518</v>
      </c>
      <c r="E180" s="62"/>
      <c r="F180" s="62">
        <f aca="true" t="shared" si="19" ref="F180:M180">F25+F48+F64+F163+F82+F98+F115+F128+F147+F179</f>
        <v>130.60000000000002</v>
      </c>
      <c r="G180" s="62">
        <f t="shared" si="19"/>
        <v>166.76</v>
      </c>
      <c r="H180" s="62">
        <f t="shared" si="19"/>
        <v>839.8999999999999</v>
      </c>
      <c r="I180" s="62">
        <f t="shared" si="19"/>
        <v>5382.32</v>
      </c>
      <c r="J180" s="62">
        <f t="shared" si="19"/>
        <v>224.23</v>
      </c>
      <c r="K180" s="62">
        <f t="shared" si="19"/>
        <v>28.967999999999996</v>
      </c>
      <c r="L180" s="62">
        <f t="shared" si="19"/>
        <v>847.7800000000002</v>
      </c>
      <c r="M180" s="62">
        <f t="shared" si="19"/>
        <v>84.5</v>
      </c>
    </row>
    <row r="181" spans="1:13" ht="15.75">
      <c r="A181" s="25"/>
      <c r="B181" s="26"/>
      <c r="C181" s="25"/>
      <c r="D181" s="27"/>
      <c r="E181" s="27"/>
      <c r="F181" s="25"/>
      <c r="G181" s="25"/>
      <c r="H181" s="25"/>
      <c r="I181" s="25"/>
      <c r="J181" s="25"/>
      <c r="K181" s="25"/>
      <c r="L181" s="25"/>
      <c r="M181" s="25"/>
    </row>
    <row r="182" spans="1:13" ht="15.75">
      <c r="A182" s="25"/>
      <c r="B182" s="26"/>
      <c r="C182" s="25">
        <v>22.5</v>
      </c>
      <c r="D182" s="27">
        <f>D180/10</f>
        <v>22.497518</v>
      </c>
      <c r="E182" s="27"/>
      <c r="F182" s="81">
        <f>C182-D182</f>
        <v>0.0024820000000005393</v>
      </c>
      <c r="G182" s="25"/>
      <c r="H182" s="25"/>
      <c r="I182" s="25"/>
      <c r="J182" s="25"/>
      <c r="K182" s="25"/>
      <c r="L182" s="25"/>
      <c r="M182" s="25"/>
    </row>
    <row r="183" spans="1:13" ht="15.75">
      <c r="A183" s="25"/>
      <c r="B183" s="26"/>
      <c r="C183" s="25"/>
      <c r="D183" s="27"/>
      <c r="E183" s="27"/>
      <c r="F183" s="25"/>
      <c r="G183" s="25"/>
      <c r="H183" s="25"/>
      <c r="I183" s="25"/>
      <c r="J183" s="25"/>
      <c r="K183" s="25"/>
      <c r="L183" s="25"/>
      <c r="M183" s="25"/>
    </row>
    <row r="184" spans="1:13" ht="15.75">
      <c r="A184" s="25"/>
      <c r="B184" s="26"/>
      <c r="C184" s="25"/>
      <c r="D184" s="27"/>
      <c r="E184" s="27"/>
      <c r="F184" s="25"/>
      <c r="G184" s="25"/>
      <c r="H184" s="25"/>
      <c r="I184" s="25"/>
      <c r="J184" s="25"/>
      <c r="K184" s="25"/>
      <c r="L184" s="25"/>
      <c r="M184" s="25"/>
    </row>
    <row r="185" spans="1:13" ht="15.75">
      <c r="A185" s="25"/>
      <c r="B185" s="26"/>
      <c r="C185" s="25"/>
      <c r="D185" s="27"/>
      <c r="E185" s="27"/>
      <c r="F185" s="25"/>
      <c r="G185" s="25"/>
      <c r="H185" s="25"/>
      <c r="I185" s="25"/>
      <c r="J185" s="25"/>
      <c r="K185" s="25"/>
      <c r="L185" s="25"/>
      <c r="M185" s="25"/>
    </row>
    <row r="186" spans="1:13" ht="15.75">
      <c r="A186" s="25"/>
      <c r="B186" s="26"/>
      <c r="C186" s="25"/>
      <c r="D186" s="27"/>
      <c r="E186" s="27"/>
      <c r="F186" s="25"/>
      <c r="G186" s="25"/>
      <c r="H186" s="25"/>
      <c r="I186" s="25"/>
      <c r="J186" s="25"/>
      <c r="K186" s="25"/>
      <c r="L186" s="25"/>
      <c r="M186" s="25"/>
    </row>
    <row r="187" spans="1:13" ht="15">
      <c r="A187" s="28"/>
      <c r="C187" s="28"/>
      <c r="D187" s="29"/>
      <c r="E187" s="29"/>
      <c r="F187" s="28"/>
      <c r="G187" s="28"/>
      <c r="H187" s="28"/>
      <c r="I187" s="28"/>
      <c r="J187" s="28"/>
      <c r="K187" s="28"/>
      <c r="L187" s="28"/>
      <c r="M187" s="28"/>
    </row>
    <row r="188" spans="1:13" ht="15">
      <c r="A188" s="28"/>
      <c r="C188" s="28"/>
      <c r="D188" s="29"/>
      <c r="E188" s="29"/>
      <c r="F188" s="28"/>
      <c r="G188" s="28"/>
      <c r="H188" s="28"/>
      <c r="I188" s="28"/>
      <c r="J188" s="28"/>
      <c r="K188" s="28"/>
      <c r="L188" s="28"/>
      <c r="M188" s="28"/>
    </row>
    <row r="189" spans="1:13" ht="15">
      <c r="A189" s="28"/>
      <c r="C189" s="28"/>
      <c r="D189" s="29"/>
      <c r="E189" s="29"/>
      <c r="F189" s="28"/>
      <c r="G189" s="28"/>
      <c r="H189" s="28"/>
      <c r="I189" s="28"/>
      <c r="J189" s="28"/>
      <c r="K189" s="28"/>
      <c r="L189" s="28"/>
      <c r="M189" s="28"/>
    </row>
    <row r="190" spans="1:13" ht="15">
      <c r="A190" s="28"/>
      <c r="C190" s="28"/>
      <c r="D190" s="29"/>
      <c r="E190" s="29"/>
      <c r="F190" s="28"/>
      <c r="G190" s="28"/>
      <c r="H190" s="28"/>
      <c r="I190" s="28"/>
      <c r="J190" s="28"/>
      <c r="K190" s="28"/>
      <c r="L190" s="28"/>
      <c r="M190" s="28"/>
    </row>
    <row r="191" spans="1:13" ht="15">
      <c r="A191" s="28"/>
      <c r="C191" s="28"/>
      <c r="D191" s="29"/>
      <c r="E191" s="29"/>
      <c r="F191" s="28"/>
      <c r="G191" s="28"/>
      <c r="H191" s="28"/>
      <c r="I191" s="28"/>
      <c r="J191" s="28"/>
      <c r="K191" s="28"/>
      <c r="L191" s="28"/>
      <c r="M191" s="28"/>
    </row>
    <row r="192" spans="1:13" ht="15">
      <c r="A192" s="28"/>
      <c r="C192" s="28"/>
      <c r="D192" s="29"/>
      <c r="E192" s="29"/>
      <c r="F192" s="28"/>
      <c r="G192" s="28"/>
      <c r="H192" s="28"/>
      <c r="I192" s="28"/>
      <c r="J192" s="28"/>
      <c r="K192" s="28"/>
      <c r="L192" s="28"/>
      <c r="M192" s="28"/>
    </row>
    <row r="193" spans="1:13" ht="15">
      <c r="A193" s="28"/>
      <c r="C193" s="28"/>
      <c r="D193" s="29"/>
      <c r="E193" s="29"/>
      <c r="F193" s="28"/>
      <c r="G193" s="28"/>
      <c r="H193" s="28"/>
      <c r="I193" s="28"/>
      <c r="J193" s="28"/>
      <c r="K193" s="28"/>
      <c r="L193" s="28"/>
      <c r="M193" s="28"/>
    </row>
    <row r="194" spans="1:13" ht="15">
      <c r="A194" s="28"/>
      <c r="C194" s="28"/>
      <c r="D194" s="29"/>
      <c r="E194" s="29"/>
      <c r="F194" s="28"/>
      <c r="G194" s="28"/>
      <c r="H194" s="28"/>
      <c r="I194" s="28"/>
      <c r="J194" s="28"/>
      <c r="K194" s="28"/>
      <c r="L194" s="28"/>
      <c r="M194" s="28"/>
    </row>
    <row r="195" spans="1:13" ht="15">
      <c r="A195" s="28"/>
      <c r="C195" s="28"/>
      <c r="D195" s="29"/>
      <c r="E195" s="29"/>
      <c r="F195" s="28"/>
      <c r="G195" s="28"/>
      <c r="H195" s="28"/>
      <c r="I195" s="28"/>
      <c r="J195" s="28"/>
      <c r="K195" s="28"/>
      <c r="L195" s="28"/>
      <c r="M195" s="28"/>
    </row>
    <row r="196" spans="1:13" ht="15">
      <c r="A196" s="28"/>
      <c r="C196" s="28"/>
      <c r="D196" s="29"/>
      <c r="E196" s="29"/>
      <c r="F196" s="28"/>
      <c r="G196" s="28"/>
      <c r="H196" s="28"/>
      <c r="I196" s="28"/>
      <c r="J196" s="28"/>
      <c r="K196" s="28"/>
      <c r="L196" s="28"/>
      <c r="M196" s="28"/>
    </row>
    <row r="197" spans="1:13" ht="15">
      <c r="A197" s="28"/>
      <c r="C197" s="28"/>
      <c r="D197" s="29"/>
      <c r="E197" s="29"/>
      <c r="F197" s="28"/>
      <c r="G197" s="28"/>
      <c r="H197" s="28"/>
      <c r="I197" s="28"/>
      <c r="J197" s="28"/>
      <c r="K197" s="28"/>
      <c r="L197" s="28"/>
      <c r="M197" s="28"/>
    </row>
    <row r="198" spans="1:13" ht="15">
      <c r="A198" s="28"/>
      <c r="C198" s="28"/>
      <c r="D198" s="29"/>
      <c r="E198" s="29"/>
      <c r="F198" s="28"/>
      <c r="G198" s="28"/>
      <c r="H198" s="28"/>
      <c r="I198" s="28"/>
      <c r="J198" s="28"/>
      <c r="K198" s="28"/>
      <c r="L198" s="28"/>
      <c r="M198" s="28"/>
    </row>
    <row r="199" spans="1:13" ht="15">
      <c r="A199" s="28"/>
      <c r="C199" s="28"/>
      <c r="D199" s="29"/>
      <c r="E199" s="29"/>
      <c r="F199" s="28"/>
      <c r="G199" s="28"/>
      <c r="H199" s="28"/>
      <c r="I199" s="28"/>
      <c r="J199" s="28"/>
      <c r="K199" s="28"/>
      <c r="L199" s="28"/>
      <c r="M199" s="28"/>
    </row>
    <row r="200" spans="1:13" ht="15">
      <c r="A200" s="28"/>
      <c r="C200" s="28"/>
      <c r="D200" s="29"/>
      <c r="E200" s="29"/>
      <c r="F200" s="28"/>
      <c r="G200" s="28"/>
      <c r="H200" s="28"/>
      <c r="I200" s="28"/>
      <c r="J200" s="28"/>
      <c r="K200" s="28"/>
      <c r="L200" s="28"/>
      <c r="M200" s="28"/>
    </row>
    <row r="201" spans="1:13" ht="15">
      <c r="A201" s="28"/>
      <c r="C201" s="28"/>
      <c r="D201" s="29"/>
      <c r="E201" s="29"/>
      <c r="F201" s="28"/>
      <c r="G201" s="28"/>
      <c r="H201" s="28"/>
      <c r="I201" s="28"/>
      <c r="J201" s="28"/>
      <c r="K201" s="28"/>
      <c r="L201" s="28"/>
      <c r="M201" s="28"/>
    </row>
    <row r="202" spans="1:13" ht="15">
      <c r="A202" s="28"/>
      <c r="C202" s="28"/>
      <c r="D202" s="29"/>
      <c r="E202" s="29"/>
      <c r="F202" s="28"/>
      <c r="G202" s="28"/>
      <c r="H202" s="28"/>
      <c r="I202" s="28"/>
      <c r="J202" s="28"/>
      <c r="K202" s="28"/>
      <c r="L202" s="28"/>
      <c r="M202" s="28"/>
    </row>
    <row r="203" spans="1:13" ht="15">
      <c r="A203" s="28"/>
      <c r="C203" s="28"/>
      <c r="D203" s="29"/>
      <c r="E203" s="29"/>
      <c r="F203" s="28"/>
      <c r="G203" s="28"/>
      <c r="H203" s="28"/>
      <c r="I203" s="28"/>
      <c r="J203" s="28"/>
      <c r="K203" s="28"/>
      <c r="L203" s="28"/>
      <c r="M203" s="28"/>
    </row>
    <row r="204" spans="1:13" ht="15">
      <c r="A204" s="28"/>
      <c r="C204" s="28"/>
      <c r="D204" s="29"/>
      <c r="E204" s="29"/>
      <c r="F204" s="28"/>
      <c r="G204" s="28"/>
      <c r="H204" s="28"/>
      <c r="I204" s="28"/>
      <c r="J204" s="28"/>
      <c r="K204" s="28"/>
      <c r="L204" s="28"/>
      <c r="M204" s="28"/>
    </row>
    <row r="205" spans="1:13" ht="15">
      <c r="A205" s="28"/>
      <c r="C205" s="28"/>
      <c r="D205" s="29"/>
      <c r="E205" s="29"/>
      <c r="F205" s="28"/>
      <c r="G205" s="28"/>
      <c r="H205" s="28"/>
      <c r="I205" s="28"/>
      <c r="J205" s="28"/>
      <c r="K205" s="28"/>
      <c r="L205" s="28"/>
      <c r="M205" s="28"/>
    </row>
    <row r="206" spans="1:13" ht="15">
      <c r="A206" s="28"/>
      <c r="C206" s="28"/>
      <c r="D206" s="29"/>
      <c r="E206" s="29"/>
      <c r="F206" s="28"/>
      <c r="G206" s="28"/>
      <c r="H206" s="28"/>
      <c r="I206" s="28"/>
      <c r="J206" s="28"/>
      <c r="K206" s="28"/>
      <c r="L206" s="28"/>
      <c r="M206" s="28"/>
    </row>
    <row r="207" spans="1:13" ht="15">
      <c r="A207" s="28"/>
      <c r="C207" s="28"/>
      <c r="D207" s="29"/>
      <c r="E207" s="29"/>
      <c r="F207" s="28"/>
      <c r="G207" s="28"/>
      <c r="H207" s="28"/>
      <c r="I207" s="28"/>
      <c r="J207" s="28"/>
      <c r="K207" s="28"/>
      <c r="L207" s="28"/>
      <c r="M207" s="28"/>
    </row>
    <row r="208" spans="1:13" ht="15">
      <c r="A208" s="28"/>
      <c r="C208" s="28"/>
      <c r="D208" s="29"/>
      <c r="E208" s="29"/>
      <c r="F208" s="28"/>
      <c r="G208" s="28"/>
      <c r="H208" s="28"/>
      <c r="I208" s="28"/>
      <c r="J208" s="28"/>
      <c r="K208" s="28"/>
      <c r="L208" s="28"/>
      <c r="M208" s="28"/>
    </row>
    <row r="209" spans="1:5" ht="15">
      <c r="A209" s="28"/>
      <c r="D209" s="30"/>
      <c r="E209" s="30"/>
    </row>
    <row r="210" spans="1:5" ht="15">
      <c r="A210" s="28"/>
      <c r="D210" s="30"/>
      <c r="E210" s="30"/>
    </row>
    <row r="211" spans="1:5" ht="15">
      <c r="A211" s="28"/>
      <c r="D211" s="30"/>
      <c r="E211" s="30"/>
    </row>
    <row r="212" spans="4:5" ht="15">
      <c r="D212" s="30"/>
      <c r="E212" s="30"/>
    </row>
    <row r="213" spans="4:5" ht="15">
      <c r="D213" s="30"/>
      <c r="E213" s="30"/>
    </row>
    <row r="214" spans="4:5" ht="15">
      <c r="D214" s="30"/>
      <c r="E214" s="30"/>
    </row>
    <row r="215" spans="4:5" ht="15">
      <c r="D215" s="30"/>
      <c r="E215" s="30"/>
    </row>
    <row r="216" spans="4:5" ht="15">
      <c r="D216" s="30"/>
      <c r="E216" s="30"/>
    </row>
    <row r="217" spans="4:5" ht="15">
      <c r="D217" s="30"/>
      <c r="E217" s="30"/>
    </row>
    <row r="218" spans="4:5" ht="15">
      <c r="D218" s="30"/>
      <c r="E218" s="30"/>
    </row>
    <row r="219" spans="4:5" ht="15">
      <c r="D219" s="30"/>
      <c r="E219" s="30"/>
    </row>
    <row r="220" spans="4:5" ht="15">
      <c r="D220" s="30"/>
      <c r="E220" s="30"/>
    </row>
    <row r="221" spans="4:5" ht="15">
      <c r="D221" s="30"/>
      <c r="E221" s="30"/>
    </row>
    <row r="222" spans="4:5" ht="15">
      <c r="D222" s="30"/>
      <c r="E222" s="30"/>
    </row>
  </sheetData>
  <sheetProtection/>
  <mergeCells count="147">
    <mergeCell ref="A180:C180"/>
    <mergeCell ref="A162:D162"/>
    <mergeCell ref="A163:C163"/>
    <mergeCell ref="A173:D173"/>
    <mergeCell ref="A178:D178"/>
    <mergeCell ref="A179:C179"/>
    <mergeCell ref="A164:M164"/>
    <mergeCell ref="A157:D157"/>
    <mergeCell ref="E149:E150"/>
    <mergeCell ref="F149:F150"/>
    <mergeCell ref="G149:G150"/>
    <mergeCell ref="H149:H150"/>
    <mergeCell ref="I149:I150"/>
    <mergeCell ref="A147:C147"/>
    <mergeCell ref="B149:B150"/>
    <mergeCell ref="A149:A150"/>
    <mergeCell ref="C149:C150"/>
    <mergeCell ref="D149:D150"/>
    <mergeCell ref="A148:M148"/>
    <mergeCell ref="J149:J150"/>
    <mergeCell ref="K149:K150"/>
    <mergeCell ref="L149:L150"/>
    <mergeCell ref="M149:M150"/>
    <mergeCell ref="J132:J133"/>
    <mergeCell ref="A146:D146"/>
    <mergeCell ref="A141:D141"/>
    <mergeCell ref="B132:B133"/>
    <mergeCell ref="A132:A133"/>
    <mergeCell ref="I132:I133"/>
    <mergeCell ref="H132:H133"/>
    <mergeCell ref="C132:C133"/>
    <mergeCell ref="G132:G133"/>
    <mergeCell ref="F132:F133"/>
    <mergeCell ref="E132:E133"/>
    <mergeCell ref="D132:D133"/>
    <mergeCell ref="E117:E118"/>
    <mergeCell ref="A128:C128"/>
    <mergeCell ref="A131:M131"/>
    <mergeCell ref="M132:M133"/>
    <mergeCell ref="L132:L133"/>
    <mergeCell ref="K132:K133"/>
    <mergeCell ref="B117:B118"/>
    <mergeCell ref="A117:A118"/>
    <mergeCell ref="M117:M118"/>
    <mergeCell ref="L117:L118"/>
    <mergeCell ref="K117:K118"/>
    <mergeCell ref="J117:J118"/>
    <mergeCell ref="I117:I118"/>
    <mergeCell ref="H117:H118"/>
    <mergeCell ref="G117:G118"/>
    <mergeCell ref="F117:F118"/>
    <mergeCell ref="A99:M99"/>
    <mergeCell ref="A116:M116"/>
    <mergeCell ref="M100:M101"/>
    <mergeCell ref="L100:L101"/>
    <mergeCell ref="K100:K101"/>
    <mergeCell ref="J100:J101"/>
    <mergeCell ref="A115:C115"/>
    <mergeCell ref="I100:I101"/>
    <mergeCell ref="A125:D125"/>
    <mergeCell ref="D117:D118"/>
    <mergeCell ref="C117:C118"/>
    <mergeCell ref="A108:D108"/>
    <mergeCell ref="A113:D113"/>
    <mergeCell ref="B100:B101"/>
    <mergeCell ref="A100:A101"/>
    <mergeCell ref="D100:D101"/>
    <mergeCell ref="C100:C101"/>
    <mergeCell ref="A25:C25"/>
    <mergeCell ref="A75:D75"/>
    <mergeCell ref="A47:D47"/>
    <mergeCell ref="B50:B51"/>
    <mergeCell ref="A50:A51"/>
    <mergeCell ref="B84:B85"/>
    <mergeCell ref="A84:A85"/>
    <mergeCell ref="D84:D85"/>
    <mergeCell ref="C84:C85"/>
    <mergeCell ref="A83:M83"/>
    <mergeCell ref="A42:D42"/>
    <mergeCell ref="F14:F15"/>
    <mergeCell ref="D14:D15"/>
    <mergeCell ref="C14:C15"/>
    <mergeCell ref="B11:B12"/>
    <mergeCell ref="H100:H101"/>
    <mergeCell ref="G100:G101"/>
    <mergeCell ref="F100:F101"/>
    <mergeCell ref="E100:E101"/>
    <mergeCell ref="A48:C48"/>
    <mergeCell ref="G11:G12"/>
    <mergeCell ref="F11:F12"/>
    <mergeCell ref="L14:L15"/>
    <mergeCell ref="K14:K15"/>
    <mergeCell ref="J14:J15"/>
    <mergeCell ref="I14:I15"/>
    <mergeCell ref="A5:B5"/>
    <mergeCell ref="B14:B15"/>
    <mergeCell ref="D50:D51"/>
    <mergeCell ref="C50:C51"/>
    <mergeCell ref="A32:M32"/>
    <mergeCell ref="A22:D22"/>
    <mergeCell ref="C11:C12"/>
    <mergeCell ref="D11:D12"/>
    <mergeCell ref="A49:M49"/>
    <mergeCell ref="H11:H12"/>
    <mergeCell ref="H1:M1"/>
    <mergeCell ref="H2:M2"/>
    <mergeCell ref="H3:M3"/>
    <mergeCell ref="A4:C4"/>
    <mergeCell ref="H4:M4"/>
    <mergeCell ref="A2:E2"/>
    <mergeCell ref="B9:M10"/>
    <mergeCell ref="J11:M11"/>
    <mergeCell ref="A13:M13"/>
    <mergeCell ref="H14:H15"/>
    <mergeCell ref="G14:G15"/>
    <mergeCell ref="E14:E15"/>
    <mergeCell ref="A14:A15"/>
    <mergeCell ref="M14:M15"/>
    <mergeCell ref="E11:E12"/>
    <mergeCell ref="I11:I12"/>
    <mergeCell ref="G84:G85"/>
    <mergeCell ref="F84:F85"/>
    <mergeCell ref="E84:E85"/>
    <mergeCell ref="H84:H85"/>
    <mergeCell ref="I84:I85"/>
    <mergeCell ref="M84:M85"/>
    <mergeCell ref="L84:L85"/>
    <mergeCell ref="K84:K85"/>
    <mergeCell ref="J84:J85"/>
    <mergeCell ref="K50:K51"/>
    <mergeCell ref="J50:J51"/>
    <mergeCell ref="I50:I51"/>
    <mergeCell ref="H50:H51"/>
    <mergeCell ref="G50:G51"/>
    <mergeCell ref="A82:C82"/>
    <mergeCell ref="A65:M65"/>
    <mergeCell ref="M50:M51"/>
    <mergeCell ref="L50:L51"/>
    <mergeCell ref="A92:D92"/>
    <mergeCell ref="A98:C98"/>
    <mergeCell ref="A97:D97"/>
    <mergeCell ref="F50:F51"/>
    <mergeCell ref="E50:E51"/>
    <mergeCell ref="A57:D57"/>
    <mergeCell ref="A62:D62"/>
    <mergeCell ref="A64:C64"/>
    <mergeCell ref="A80:D8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3"/>
  <sheetViews>
    <sheetView tabSelected="1" zoomScale="85" zoomScaleNormal="85" zoomScalePageLayoutView="0" workbookViewId="0" topLeftCell="A301">
      <selection activeCell="E326" sqref="E326"/>
    </sheetView>
  </sheetViews>
  <sheetFormatPr defaultColWidth="9.140625" defaultRowHeight="15"/>
  <cols>
    <col min="1" max="1" width="3.57421875" style="0" customWidth="1"/>
    <col min="2" max="2" width="28.57421875" style="7" customWidth="1"/>
    <col min="3" max="3" width="8.00390625" style="7" customWidth="1"/>
    <col min="4" max="4" width="10.7109375" style="7" customWidth="1"/>
    <col min="5" max="5" width="6.421875" style="7" customWidth="1"/>
    <col min="6" max="6" width="8.28125" style="0" customWidth="1"/>
    <col min="7" max="7" width="9.00390625" style="0" customWidth="1"/>
    <col min="8" max="9" width="9.57421875" style="0" customWidth="1"/>
    <col min="11" max="11" width="8.421875" style="0" customWidth="1"/>
    <col min="12" max="12" width="10.28125" style="0" customWidth="1"/>
    <col min="13" max="13" width="9.00390625" style="0" customWidth="1"/>
  </cols>
  <sheetData>
    <row r="1" spans="1:13" ht="18">
      <c r="A1" s="1"/>
      <c r="B1" s="2"/>
      <c r="C1" s="1"/>
      <c r="D1" s="3"/>
      <c r="E1"/>
      <c r="F1" s="7"/>
      <c r="G1" s="3"/>
      <c r="H1" s="138" t="s">
        <v>0</v>
      </c>
      <c r="I1" s="138"/>
      <c r="J1" s="138"/>
      <c r="K1" s="138"/>
      <c r="L1" s="138"/>
      <c r="M1" s="138"/>
    </row>
    <row r="2" spans="1:13" ht="18">
      <c r="A2" s="141"/>
      <c r="B2" s="141"/>
      <c r="C2" s="141"/>
      <c r="D2" s="141"/>
      <c r="E2" s="141"/>
      <c r="F2" s="31"/>
      <c r="G2" s="3"/>
      <c r="H2" s="139" t="s">
        <v>1</v>
      </c>
      <c r="I2" s="139"/>
      <c r="J2" s="139"/>
      <c r="K2" s="139"/>
      <c r="L2" s="139"/>
      <c r="M2" s="139"/>
    </row>
    <row r="3" spans="1:13" ht="18">
      <c r="A3" s="5"/>
      <c r="B3" s="5"/>
      <c r="C3" s="1"/>
      <c r="D3" s="3"/>
      <c r="E3"/>
      <c r="F3" s="7"/>
      <c r="G3" s="3"/>
      <c r="H3" s="139" t="s">
        <v>65</v>
      </c>
      <c r="I3" s="139"/>
      <c r="J3" s="139"/>
      <c r="K3" s="139"/>
      <c r="L3" s="139"/>
      <c r="M3" s="139"/>
    </row>
    <row r="4" spans="1:13" ht="18">
      <c r="A4" s="5"/>
      <c r="B4" s="5"/>
      <c r="C4" s="1"/>
      <c r="D4" s="3"/>
      <c r="E4"/>
      <c r="F4" s="7"/>
      <c r="G4" s="3"/>
      <c r="H4" s="89"/>
      <c r="I4" s="89"/>
      <c r="J4" s="89"/>
      <c r="K4" s="89"/>
      <c r="L4" s="89"/>
      <c r="M4" s="89"/>
    </row>
    <row r="5" spans="1:13" ht="18">
      <c r="A5" s="141"/>
      <c r="B5" s="141"/>
      <c r="C5" s="141"/>
      <c r="D5" s="3"/>
      <c r="E5"/>
      <c r="F5" s="7"/>
      <c r="G5" s="3"/>
      <c r="H5" s="139" t="s">
        <v>112</v>
      </c>
      <c r="I5" s="139"/>
      <c r="J5" s="139"/>
      <c r="K5" s="139"/>
      <c r="L5" s="139"/>
      <c r="M5" s="139"/>
    </row>
    <row r="6" spans="1:13" ht="15.75" customHeight="1">
      <c r="A6" s="163" t="s">
        <v>137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ht="1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ht="15.75">
      <c r="A8" s="32" t="s">
        <v>3</v>
      </c>
      <c r="B8" s="32" t="s">
        <v>4</v>
      </c>
      <c r="C8" s="32" t="s">
        <v>5</v>
      </c>
      <c r="D8" s="32" t="s">
        <v>6</v>
      </c>
      <c r="E8" s="32"/>
      <c r="F8" s="32" t="s">
        <v>7</v>
      </c>
      <c r="G8" s="32" t="s">
        <v>8</v>
      </c>
      <c r="H8" s="32" t="s">
        <v>9</v>
      </c>
      <c r="I8" s="32" t="s">
        <v>10</v>
      </c>
      <c r="J8" s="140" t="s">
        <v>11</v>
      </c>
      <c r="K8" s="140"/>
      <c r="L8" s="140"/>
      <c r="M8" s="140"/>
    </row>
    <row r="9" spans="1:13" ht="15.75">
      <c r="A9" s="32" t="s">
        <v>12</v>
      </c>
      <c r="B9" s="32"/>
      <c r="C9" s="32"/>
      <c r="D9" s="32"/>
      <c r="E9" s="32"/>
      <c r="F9" s="32"/>
      <c r="G9" s="32"/>
      <c r="H9" s="32"/>
      <c r="I9" s="32"/>
      <c r="J9" s="32" t="s">
        <v>13</v>
      </c>
      <c r="K9" s="32" t="s">
        <v>14</v>
      </c>
      <c r="L9" s="32" t="s">
        <v>15</v>
      </c>
      <c r="M9" s="32" t="s">
        <v>16</v>
      </c>
    </row>
    <row r="10" spans="1:13" ht="15.75">
      <c r="A10" s="117" t="s">
        <v>17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3" ht="15.75">
      <c r="A11" s="47">
        <v>1</v>
      </c>
      <c r="B11" s="59" t="s">
        <v>66</v>
      </c>
      <c r="C11" s="47">
        <v>50</v>
      </c>
      <c r="D11" s="49">
        <f>E15</f>
        <v>1.7380882</v>
      </c>
      <c r="E11" s="49"/>
      <c r="F11" s="47">
        <v>0.71</v>
      </c>
      <c r="G11" s="47">
        <v>3.01</v>
      </c>
      <c r="H11" s="47">
        <v>4.13</v>
      </c>
      <c r="I11" s="47">
        <v>46.4</v>
      </c>
      <c r="J11" s="47">
        <v>18.7</v>
      </c>
      <c r="K11" s="47">
        <v>0.018</v>
      </c>
      <c r="L11" s="47">
        <v>23.3</v>
      </c>
      <c r="M11" s="47">
        <v>0.3</v>
      </c>
    </row>
    <row r="12" spans="1:13" ht="15">
      <c r="A12" s="33"/>
      <c r="B12" s="34" t="s">
        <v>48</v>
      </c>
      <c r="C12" s="35">
        <v>60.83</v>
      </c>
      <c r="D12" s="35">
        <v>21.53</v>
      </c>
      <c r="E12" s="16">
        <f>C12*D12/1000</f>
        <v>1.3096699</v>
      </c>
      <c r="F12" s="36"/>
      <c r="G12" s="33"/>
      <c r="H12" s="33"/>
      <c r="I12" s="33"/>
      <c r="J12" s="33"/>
      <c r="K12" s="33"/>
      <c r="L12" s="33"/>
      <c r="M12" s="33"/>
    </row>
    <row r="13" spans="1:13" ht="15">
      <c r="A13" s="33"/>
      <c r="B13" s="34" t="s">
        <v>58</v>
      </c>
      <c r="C13" s="35">
        <v>3</v>
      </c>
      <c r="D13" s="35">
        <v>138.1</v>
      </c>
      <c r="E13" s="16">
        <f>C13*D13/1000</f>
        <v>0.41429999999999995</v>
      </c>
      <c r="F13" s="36"/>
      <c r="G13" s="33"/>
      <c r="H13" s="33"/>
      <c r="I13" s="33"/>
      <c r="J13" s="33"/>
      <c r="K13" s="33"/>
      <c r="L13" s="33"/>
      <c r="M13" s="33"/>
    </row>
    <row r="14" spans="1:13" ht="15">
      <c r="A14" s="33"/>
      <c r="B14" s="34" t="s">
        <v>23</v>
      </c>
      <c r="C14" s="35">
        <v>0.83</v>
      </c>
      <c r="D14" s="35">
        <v>17.01</v>
      </c>
      <c r="E14" s="16">
        <f>C14*D14/1000</f>
        <v>0.014118300000000002</v>
      </c>
      <c r="F14" s="36"/>
      <c r="G14" s="33"/>
      <c r="H14" s="33"/>
      <c r="I14" s="33"/>
      <c r="J14" s="33"/>
      <c r="K14" s="33"/>
      <c r="L14" s="33"/>
      <c r="M14" s="33"/>
    </row>
    <row r="15" spans="1:13" ht="15">
      <c r="A15" s="129"/>
      <c r="B15" s="130"/>
      <c r="C15" s="130"/>
      <c r="D15" s="131"/>
      <c r="E15" s="16">
        <f>SUM(E12:E14)</f>
        <v>1.7380882</v>
      </c>
      <c r="F15" s="36"/>
      <c r="G15" s="33"/>
      <c r="H15" s="33"/>
      <c r="I15" s="33"/>
      <c r="J15" s="33"/>
      <c r="K15" s="33"/>
      <c r="L15" s="33"/>
      <c r="M15" s="33"/>
    </row>
    <row r="16" spans="1:13" ht="15.75">
      <c r="A16" s="47">
        <v>2</v>
      </c>
      <c r="B16" s="48" t="s">
        <v>81</v>
      </c>
      <c r="C16" s="47">
        <v>75</v>
      </c>
      <c r="D16" s="49">
        <f>E18</f>
        <v>35.035239999999995</v>
      </c>
      <c r="E16" s="49"/>
      <c r="F16" s="47">
        <v>5.27</v>
      </c>
      <c r="G16" s="47">
        <v>4.67</v>
      </c>
      <c r="H16" s="47">
        <v>0.45</v>
      </c>
      <c r="I16" s="47">
        <v>248.45</v>
      </c>
      <c r="J16" s="47">
        <v>0</v>
      </c>
      <c r="K16" s="47">
        <v>0.06</v>
      </c>
      <c r="L16" s="47">
        <v>24.42</v>
      </c>
      <c r="M16" s="47">
        <v>0.99</v>
      </c>
    </row>
    <row r="17" spans="1:13" ht="15">
      <c r="A17" s="11"/>
      <c r="B17" s="19" t="s">
        <v>82</v>
      </c>
      <c r="C17" s="15">
        <v>76</v>
      </c>
      <c r="D17" s="13">
        <v>460.99</v>
      </c>
      <c r="E17" s="16">
        <f>C17*D17/1000</f>
        <v>35.035239999999995</v>
      </c>
      <c r="F17" s="12"/>
      <c r="G17" s="11"/>
      <c r="H17" s="11"/>
      <c r="I17" s="11"/>
      <c r="J17" s="11"/>
      <c r="K17" s="11"/>
      <c r="L17" s="11"/>
      <c r="M17" s="11"/>
    </row>
    <row r="18" spans="1:13" ht="15">
      <c r="A18" s="142"/>
      <c r="B18" s="143"/>
      <c r="C18" s="143"/>
      <c r="D18" s="144"/>
      <c r="E18" s="16">
        <f>SUM(E17)</f>
        <v>35.035239999999995</v>
      </c>
      <c r="F18" s="12"/>
      <c r="G18" s="11"/>
      <c r="H18" s="11"/>
      <c r="I18" s="11"/>
      <c r="J18" s="11"/>
      <c r="K18" s="11"/>
      <c r="L18" s="11"/>
      <c r="M18" s="11"/>
    </row>
    <row r="19" spans="1:13" ht="15">
      <c r="A19" s="109">
        <v>3</v>
      </c>
      <c r="B19" s="132" t="s">
        <v>70</v>
      </c>
      <c r="C19" s="109" t="s">
        <v>71</v>
      </c>
      <c r="D19" s="134">
        <f>E24</f>
        <v>5.268885</v>
      </c>
      <c r="E19" s="136"/>
      <c r="F19" s="109">
        <v>9.04</v>
      </c>
      <c r="G19" s="109">
        <v>8.53</v>
      </c>
      <c r="H19" s="109">
        <v>60.58</v>
      </c>
      <c r="I19" s="109">
        <v>168.45</v>
      </c>
      <c r="J19" s="109">
        <v>0</v>
      </c>
      <c r="K19" s="109">
        <v>0.02</v>
      </c>
      <c r="L19" s="109">
        <v>9</v>
      </c>
      <c r="M19" s="109">
        <v>0.6</v>
      </c>
    </row>
    <row r="20" spans="1:13" ht="15">
      <c r="A20" s="110"/>
      <c r="B20" s="133"/>
      <c r="C20" s="110"/>
      <c r="D20" s="135"/>
      <c r="E20" s="137"/>
      <c r="F20" s="110"/>
      <c r="G20" s="110"/>
      <c r="H20" s="110"/>
      <c r="I20" s="110"/>
      <c r="J20" s="110"/>
      <c r="K20" s="110"/>
      <c r="L20" s="110"/>
      <c r="M20" s="110"/>
    </row>
    <row r="21" spans="1:13" ht="15">
      <c r="A21" s="11"/>
      <c r="B21" s="14" t="s">
        <v>36</v>
      </c>
      <c r="C21" s="15">
        <v>51</v>
      </c>
      <c r="D21" s="13">
        <v>47.41</v>
      </c>
      <c r="E21" s="16">
        <f>C21*D21/1000</f>
        <v>2.41791</v>
      </c>
      <c r="F21" s="12"/>
      <c r="G21" s="11"/>
      <c r="H21" s="11"/>
      <c r="I21" s="11"/>
      <c r="J21" s="11"/>
      <c r="K21" s="11"/>
      <c r="L21" s="11"/>
      <c r="M21" s="11"/>
    </row>
    <row r="22" spans="1:13" ht="15">
      <c r="A22" s="11"/>
      <c r="B22" s="14" t="s">
        <v>22</v>
      </c>
      <c r="C22" s="15">
        <v>5</v>
      </c>
      <c r="D22" s="13">
        <v>561.69</v>
      </c>
      <c r="E22" s="16">
        <f>C22*D22/1000</f>
        <v>2.80845</v>
      </c>
      <c r="F22" s="12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4" t="s">
        <v>23</v>
      </c>
      <c r="C23" s="15">
        <v>2.5</v>
      </c>
      <c r="D23" s="13">
        <v>17.01</v>
      </c>
      <c r="E23" s="16">
        <f>C23*D23/1000</f>
        <v>0.04252500000000001</v>
      </c>
      <c r="F23" s="12"/>
      <c r="G23" s="11"/>
      <c r="H23" s="11"/>
      <c r="I23" s="11"/>
      <c r="J23" s="11"/>
      <c r="K23" s="11"/>
      <c r="L23" s="11"/>
      <c r="M23" s="11"/>
    </row>
    <row r="24" spans="1:13" ht="15">
      <c r="A24" s="142"/>
      <c r="B24" s="143"/>
      <c r="C24" s="143"/>
      <c r="D24" s="144"/>
      <c r="E24" s="16">
        <f>SUM(E21:E23)</f>
        <v>5.268885</v>
      </c>
      <c r="F24" s="12"/>
      <c r="G24" s="11"/>
      <c r="H24" s="11"/>
      <c r="I24" s="11"/>
      <c r="J24" s="11"/>
      <c r="K24" s="11"/>
      <c r="L24" s="11"/>
      <c r="M24" s="11"/>
    </row>
    <row r="25" spans="1:13" ht="15.75" customHeight="1">
      <c r="A25" s="47">
        <v>4</v>
      </c>
      <c r="B25" s="48" t="s">
        <v>72</v>
      </c>
      <c r="C25" s="47">
        <v>40</v>
      </c>
      <c r="D25" s="49">
        <v>2.97</v>
      </c>
      <c r="E25" s="49"/>
      <c r="F25" s="47">
        <v>2.64</v>
      </c>
      <c r="G25" s="47">
        <v>4.48</v>
      </c>
      <c r="H25" s="47">
        <v>13.68</v>
      </c>
      <c r="I25" s="47">
        <v>82.4</v>
      </c>
      <c r="J25" s="47">
        <v>0</v>
      </c>
      <c r="K25" s="47">
        <v>0.168</v>
      </c>
      <c r="L25" s="47">
        <v>17.6</v>
      </c>
      <c r="M25" s="47">
        <v>4.68</v>
      </c>
    </row>
    <row r="26" spans="1:13" ht="15.75" customHeight="1">
      <c r="A26" s="47">
        <v>5</v>
      </c>
      <c r="B26" s="48" t="s">
        <v>121</v>
      </c>
      <c r="C26" s="47">
        <v>200</v>
      </c>
      <c r="D26" s="49">
        <f>E31</f>
        <v>4.52305</v>
      </c>
      <c r="E26" s="49"/>
      <c r="F26" s="47">
        <v>1.52</v>
      </c>
      <c r="G26" s="47">
        <v>1.35</v>
      </c>
      <c r="H26" s="47">
        <v>15.9</v>
      </c>
      <c r="I26" s="47">
        <v>181</v>
      </c>
      <c r="J26" s="47">
        <v>1.33</v>
      </c>
      <c r="K26" s="47">
        <v>0.16</v>
      </c>
      <c r="L26" s="47">
        <v>126.6</v>
      </c>
      <c r="M26" s="47">
        <v>0.41</v>
      </c>
    </row>
    <row r="27" spans="1:13" ht="15">
      <c r="A27" s="11"/>
      <c r="B27" s="19" t="s">
        <v>122</v>
      </c>
      <c r="C27" s="15">
        <v>1</v>
      </c>
      <c r="D27" s="13">
        <v>750.2</v>
      </c>
      <c r="E27" s="11">
        <f>C27*D27/1000</f>
        <v>0.7502000000000001</v>
      </c>
      <c r="F27" s="12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9" t="s">
        <v>26</v>
      </c>
      <c r="C28" s="15">
        <v>15</v>
      </c>
      <c r="D28" s="13">
        <v>87.7</v>
      </c>
      <c r="E28" s="16">
        <f>C28*D28/1000</f>
        <v>1.3155</v>
      </c>
      <c r="F28" s="12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9" t="s">
        <v>123</v>
      </c>
      <c r="C29" s="15">
        <v>35</v>
      </c>
      <c r="D29" s="13">
        <v>70.21</v>
      </c>
      <c r="E29" s="16">
        <f>C29*D29/1000</f>
        <v>2.45735</v>
      </c>
      <c r="F29" s="12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9" t="s">
        <v>108</v>
      </c>
      <c r="C30" s="15">
        <v>164</v>
      </c>
      <c r="D30" s="13">
        <v>0</v>
      </c>
      <c r="E30" s="16">
        <f>C30*D30/1000</f>
        <v>0</v>
      </c>
      <c r="F30" s="12"/>
      <c r="G30" s="11"/>
      <c r="H30" s="11"/>
      <c r="I30" s="11"/>
      <c r="J30" s="11"/>
      <c r="K30" s="11"/>
      <c r="L30" s="11"/>
      <c r="M30" s="11"/>
    </row>
    <row r="31" spans="1:13" ht="15">
      <c r="A31" s="126"/>
      <c r="B31" s="126"/>
      <c r="C31" s="126"/>
      <c r="D31" s="126"/>
      <c r="E31" s="16">
        <f>SUM(E27:E30)</f>
        <v>4.52305</v>
      </c>
      <c r="F31" s="12"/>
      <c r="G31" s="11"/>
      <c r="H31" s="11"/>
      <c r="I31" s="11"/>
      <c r="J31" s="11"/>
      <c r="K31" s="11"/>
      <c r="L31" s="11"/>
      <c r="M31" s="11"/>
    </row>
    <row r="32" spans="1:13" ht="15.75">
      <c r="A32" s="167" t="s">
        <v>28</v>
      </c>
      <c r="B32" s="168"/>
      <c r="C32" s="169"/>
      <c r="D32" s="49">
        <f>D11+D16+D25+D19+D26</f>
        <v>49.53526319999999</v>
      </c>
      <c r="E32" s="49"/>
      <c r="F32" s="49">
        <f>F11+F16+F25+F19+F26</f>
        <v>19.179999999999996</v>
      </c>
      <c r="G32" s="49">
        <f aca="true" t="shared" si="0" ref="G32:M32">G11+G16+G25+G19+G26</f>
        <v>22.04</v>
      </c>
      <c r="H32" s="49">
        <f t="shared" si="0"/>
        <v>94.74000000000001</v>
      </c>
      <c r="I32" s="49">
        <f t="shared" si="0"/>
        <v>726.7</v>
      </c>
      <c r="J32" s="49">
        <f t="shared" si="0"/>
        <v>20.03</v>
      </c>
      <c r="K32" s="49">
        <f t="shared" si="0"/>
        <v>0.42600000000000005</v>
      </c>
      <c r="L32" s="49">
        <f t="shared" si="0"/>
        <v>200.92</v>
      </c>
      <c r="M32" s="49">
        <f t="shared" si="0"/>
        <v>6.9799999999999995</v>
      </c>
    </row>
    <row r="33" spans="1:13" ht="15.75">
      <c r="A33" s="117" t="s">
        <v>29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</row>
    <row r="34" spans="1:13" ht="15.75">
      <c r="A34" s="53">
        <v>1</v>
      </c>
      <c r="B34" s="74" t="s">
        <v>117</v>
      </c>
      <c r="C34" s="53">
        <v>50</v>
      </c>
      <c r="D34" s="55">
        <f>E38</f>
        <v>2.4153029999999998</v>
      </c>
      <c r="E34" s="55"/>
      <c r="F34" s="53">
        <v>0.76</v>
      </c>
      <c r="G34" s="53">
        <v>2.55</v>
      </c>
      <c r="H34" s="53">
        <v>6.88</v>
      </c>
      <c r="I34" s="53">
        <v>53.5</v>
      </c>
      <c r="J34" s="53">
        <v>5.86</v>
      </c>
      <c r="K34" s="53">
        <v>0.03</v>
      </c>
      <c r="L34" s="53">
        <v>7.55</v>
      </c>
      <c r="M34" s="53">
        <v>0</v>
      </c>
    </row>
    <row r="35" spans="1:13" ht="15">
      <c r="A35" s="11"/>
      <c r="B35" s="38" t="s">
        <v>42</v>
      </c>
      <c r="C35" s="15">
        <v>57.75</v>
      </c>
      <c r="D35" s="13">
        <v>29.5</v>
      </c>
      <c r="E35" s="16">
        <f>C35*D35/1000</f>
        <v>1.703625</v>
      </c>
      <c r="F35" s="12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38" t="s">
        <v>116</v>
      </c>
      <c r="C36" s="15">
        <v>10.1</v>
      </c>
      <c r="D36" s="13">
        <v>36.28</v>
      </c>
      <c r="E36" s="16">
        <f>C36*D36/1000</f>
        <v>0.366428</v>
      </c>
      <c r="F36" s="12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38" t="s">
        <v>58</v>
      </c>
      <c r="C37" s="15">
        <v>2.5</v>
      </c>
      <c r="D37" s="13">
        <v>138.1</v>
      </c>
      <c r="E37" s="16">
        <f>C37*D37/1000</f>
        <v>0.34525</v>
      </c>
      <c r="F37" s="12"/>
      <c r="G37" s="11"/>
      <c r="H37" s="11"/>
      <c r="I37" s="11"/>
      <c r="J37" s="11"/>
      <c r="K37" s="11"/>
      <c r="L37" s="11"/>
      <c r="M37" s="11"/>
    </row>
    <row r="38" spans="1:13" ht="15">
      <c r="A38" s="142"/>
      <c r="B38" s="143"/>
      <c r="C38" s="143"/>
      <c r="D38" s="144"/>
      <c r="E38" s="16">
        <f>SUM(E35:E37)</f>
        <v>2.4153029999999998</v>
      </c>
      <c r="F38" s="12"/>
      <c r="G38" s="11"/>
      <c r="H38" s="11"/>
      <c r="I38" s="11"/>
      <c r="J38" s="11"/>
      <c r="K38" s="11"/>
      <c r="L38" s="11"/>
      <c r="M38" s="11"/>
    </row>
    <row r="39" spans="1:13" ht="15.75">
      <c r="A39" s="53">
        <v>2</v>
      </c>
      <c r="B39" s="56" t="s">
        <v>74</v>
      </c>
      <c r="C39" s="53">
        <v>50</v>
      </c>
      <c r="D39" s="55">
        <f>E46</f>
        <v>35.516142499999994</v>
      </c>
      <c r="E39" s="55"/>
      <c r="F39" s="53">
        <v>6.68</v>
      </c>
      <c r="G39" s="53">
        <v>7.04</v>
      </c>
      <c r="H39" s="53">
        <v>1.64</v>
      </c>
      <c r="I39" s="53">
        <v>203.22</v>
      </c>
      <c r="J39" s="53">
        <v>0</v>
      </c>
      <c r="K39" s="53">
        <v>0.08</v>
      </c>
      <c r="L39" s="53">
        <v>12.1</v>
      </c>
      <c r="M39" s="53">
        <v>2.6</v>
      </c>
    </row>
    <row r="40" spans="1:13" ht="15">
      <c r="A40" s="11"/>
      <c r="B40" s="14" t="s">
        <v>75</v>
      </c>
      <c r="C40" s="15">
        <v>79.25</v>
      </c>
      <c r="D40" s="13">
        <v>424.81</v>
      </c>
      <c r="E40" s="16">
        <f aca="true" t="shared" si="1" ref="E40:E45">C40*D40/1000</f>
        <v>33.666192499999994</v>
      </c>
      <c r="F40" s="12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4" t="s">
        <v>58</v>
      </c>
      <c r="C41" s="15">
        <v>3.75</v>
      </c>
      <c r="D41" s="13">
        <v>138.1</v>
      </c>
      <c r="E41" s="16">
        <f t="shared" si="1"/>
        <v>0.517875</v>
      </c>
      <c r="F41" s="12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4" t="s">
        <v>21</v>
      </c>
      <c r="C42" s="15">
        <v>9</v>
      </c>
      <c r="D42" s="13">
        <v>36.28</v>
      </c>
      <c r="E42" s="16">
        <f t="shared" si="1"/>
        <v>0.32652</v>
      </c>
      <c r="F42" s="12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4" t="s">
        <v>49</v>
      </c>
      <c r="C43" s="15">
        <v>6</v>
      </c>
      <c r="D43" s="13">
        <v>153.5</v>
      </c>
      <c r="E43" s="16">
        <f t="shared" si="1"/>
        <v>0.921</v>
      </c>
      <c r="F43" s="12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4" t="s">
        <v>76</v>
      </c>
      <c r="C44" s="15">
        <v>1.5</v>
      </c>
      <c r="D44" s="13">
        <v>39.36</v>
      </c>
      <c r="E44" s="16">
        <f t="shared" si="1"/>
        <v>0.05904</v>
      </c>
      <c r="F44" s="12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4" t="s">
        <v>23</v>
      </c>
      <c r="C45" s="15">
        <v>1.5</v>
      </c>
      <c r="D45" s="13">
        <v>17.01</v>
      </c>
      <c r="E45" s="16">
        <f t="shared" si="1"/>
        <v>0.025515</v>
      </c>
      <c r="F45" s="12"/>
      <c r="G45" s="11"/>
      <c r="H45" s="11"/>
      <c r="I45" s="11"/>
      <c r="J45" s="11"/>
      <c r="K45" s="11"/>
      <c r="L45" s="11"/>
      <c r="M45" s="11"/>
    </row>
    <row r="46" spans="1:13" ht="15">
      <c r="A46" s="142"/>
      <c r="B46" s="143"/>
      <c r="C46" s="143"/>
      <c r="D46" s="144"/>
      <c r="E46" s="16">
        <f>SUM(E40:E45)</f>
        <v>35.516142499999994</v>
      </c>
      <c r="F46" s="12"/>
      <c r="G46" s="11"/>
      <c r="H46" s="11"/>
      <c r="I46" s="11"/>
      <c r="J46" s="11"/>
      <c r="K46" s="11"/>
      <c r="L46" s="11"/>
      <c r="M46" s="11"/>
    </row>
    <row r="47" spans="1:13" ht="15.75" customHeight="1">
      <c r="A47" s="125">
        <v>3</v>
      </c>
      <c r="B47" s="128" t="s">
        <v>77</v>
      </c>
      <c r="C47" s="125">
        <v>150</v>
      </c>
      <c r="D47" s="124">
        <f>E52</f>
        <v>6.529081000000001</v>
      </c>
      <c r="E47" s="124"/>
      <c r="F47" s="125">
        <v>11.4</v>
      </c>
      <c r="G47" s="125">
        <v>8.78</v>
      </c>
      <c r="H47" s="125">
        <v>56.09</v>
      </c>
      <c r="I47" s="125">
        <v>206.25</v>
      </c>
      <c r="J47" s="125">
        <v>0</v>
      </c>
      <c r="K47" s="125">
        <v>0.093</v>
      </c>
      <c r="L47" s="125">
        <v>44.4</v>
      </c>
      <c r="M47" s="125">
        <v>0.8</v>
      </c>
    </row>
    <row r="48" spans="1:13" ht="15.75" customHeight="1">
      <c r="A48" s="125"/>
      <c r="B48" s="128"/>
      <c r="C48" s="125"/>
      <c r="D48" s="124"/>
      <c r="E48" s="124"/>
      <c r="F48" s="125"/>
      <c r="G48" s="125"/>
      <c r="H48" s="125"/>
      <c r="I48" s="125"/>
      <c r="J48" s="125"/>
      <c r="K48" s="125"/>
      <c r="L48" s="125"/>
      <c r="M48" s="125"/>
    </row>
    <row r="49" spans="1:13" ht="15">
      <c r="A49" s="15"/>
      <c r="B49" s="19" t="s">
        <v>78</v>
      </c>
      <c r="C49" s="15">
        <v>44.11</v>
      </c>
      <c r="D49" s="13">
        <v>35.32</v>
      </c>
      <c r="E49" s="16">
        <f>C49*D49/1000</f>
        <v>1.5579652000000002</v>
      </c>
      <c r="F49" s="19"/>
      <c r="G49" s="15"/>
      <c r="H49" s="15"/>
      <c r="I49" s="15"/>
      <c r="J49" s="15"/>
      <c r="K49" s="15"/>
      <c r="L49" s="15"/>
      <c r="M49" s="15"/>
    </row>
    <row r="50" spans="1:13" ht="15">
      <c r="A50" s="15"/>
      <c r="B50" s="19" t="s">
        <v>23</v>
      </c>
      <c r="C50" s="15">
        <v>1</v>
      </c>
      <c r="D50" s="13">
        <v>17.01</v>
      </c>
      <c r="E50" s="16">
        <f>C50*D50/1000</f>
        <v>0.01701</v>
      </c>
      <c r="F50" s="19"/>
      <c r="G50" s="15"/>
      <c r="H50" s="15"/>
      <c r="I50" s="15"/>
      <c r="J50" s="15"/>
      <c r="K50" s="15"/>
      <c r="L50" s="15"/>
      <c r="M50" s="15"/>
    </row>
    <row r="51" spans="1:13" ht="15">
      <c r="A51" s="15"/>
      <c r="B51" s="19" t="s">
        <v>22</v>
      </c>
      <c r="C51" s="15">
        <v>8.82</v>
      </c>
      <c r="D51" s="13">
        <v>561.69</v>
      </c>
      <c r="E51" s="16">
        <f>C51*D51/1000</f>
        <v>4.954105800000001</v>
      </c>
      <c r="F51" s="19"/>
      <c r="G51" s="15"/>
      <c r="H51" s="15"/>
      <c r="I51" s="15"/>
      <c r="J51" s="15"/>
      <c r="K51" s="15"/>
      <c r="L51" s="15"/>
      <c r="M51" s="15"/>
    </row>
    <row r="52" spans="1:15" ht="15">
      <c r="A52" s="114"/>
      <c r="B52" s="115"/>
      <c r="C52" s="115"/>
      <c r="D52" s="116"/>
      <c r="E52" s="13">
        <f>SUM(E49:E51)</f>
        <v>6.529081000000001</v>
      </c>
      <c r="F52" s="19"/>
      <c r="G52" s="15"/>
      <c r="H52" s="15"/>
      <c r="I52" s="15"/>
      <c r="J52" s="15"/>
      <c r="K52" s="15"/>
      <c r="L52" s="15"/>
      <c r="M52" s="15"/>
      <c r="O52" t="s">
        <v>69</v>
      </c>
    </row>
    <row r="53" spans="1:13" ht="15.75">
      <c r="A53" s="53">
        <v>4</v>
      </c>
      <c r="B53" s="54" t="s">
        <v>72</v>
      </c>
      <c r="C53" s="53">
        <v>40</v>
      </c>
      <c r="D53" s="55">
        <v>2.97</v>
      </c>
      <c r="E53" s="55"/>
      <c r="F53" s="53">
        <v>2.64</v>
      </c>
      <c r="G53" s="53">
        <v>4.48</v>
      </c>
      <c r="H53" s="53">
        <v>13.68</v>
      </c>
      <c r="I53" s="53">
        <v>82.4</v>
      </c>
      <c r="J53" s="53">
        <v>0</v>
      </c>
      <c r="K53" s="53">
        <v>0.168</v>
      </c>
      <c r="L53" s="53">
        <v>17.6</v>
      </c>
      <c r="M53" s="53">
        <v>4.68</v>
      </c>
    </row>
    <row r="54" spans="1:13" ht="15.75">
      <c r="A54" s="53">
        <v>5</v>
      </c>
      <c r="B54" s="56" t="s">
        <v>25</v>
      </c>
      <c r="C54" s="53">
        <v>200</v>
      </c>
      <c r="D54" s="55">
        <f>E57</f>
        <v>2.0657</v>
      </c>
      <c r="E54" s="55"/>
      <c r="F54" s="53">
        <v>1.41</v>
      </c>
      <c r="G54" s="53">
        <v>1.24</v>
      </c>
      <c r="H54" s="53">
        <v>13.1</v>
      </c>
      <c r="I54" s="53">
        <v>60</v>
      </c>
      <c r="J54" s="53">
        <v>50</v>
      </c>
      <c r="K54" s="53">
        <v>6</v>
      </c>
      <c r="L54" s="53">
        <v>0.1</v>
      </c>
      <c r="M54" s="53">
        <v>1.7</v>
      </c>
    </row>
    <row r="55" spans="1:13" ht="15">
      <c r="A55" s="11"/>
      <c r="B55" s="14" t="s">
        <v>26</v>
      </c>
      <c r="C55" s="15">
        <v>15</v>
      </c>
      <c r="D55" s="13">
        <v>87.7</v>
      </c>
      <c r="E55" s="16">
        <f>C55*D55/1000</f>
        <v>1.3155</v>
      </c>
      <c r="F55" s="12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4" t="s">
        <v>27</v>
      </c>
      <c r="C56" s="15">
        <v>1</v>
      </c>
      <c r="D56" s="13">
        <v>750.2</v>
      </c>
      <c r="E56" s="16">
        <f>C56*D56/1000</f>
        <v>0.7502000000000001</v>
      </c>
      <c r="F56" s="12"/>
      <c r="G56" s="11"/>
      <c r="H56" s="11"/>
      <c r="I56" s="11"/>
      <c r="J56" s="11"/>
      <c r="K56" s="11"/>
      <c r="L56" s="11"/>
      <c r="M56" s="11"/>
    </row>
    <row r="57" spans="1:13" ht="15">
      <c r="A57" s="126"/>
      <c r="B57" s="126"/>
      <c r="C57" s="126"/>
      <c r="D57" s="126"/>
      <c r="E57" s="16">
        <f>SUM(E55:E56)</f>
        <v>2.0657</v>
      </c>
      <c r="F57" s="12"/>
      <c r="G57" s="11"/>
      <c r="H57" s="11"/>
      <c r="I57" s="11"/>
      <c r="J57" s="11"/>
      <c r="K57" s="11"/>
      <c r="L57" s="11"/>
      <c r="M57" s="11"/>
    </row>
    <row r="58" spans="1:14" ht="15.75">
      <c r="A58" s="127" t="s">
        <v>28</v>
      </c>
      <c r="B58" s="127"/>
      <c r="C58" s="127"/>
      <c r="D58" s="55">
        <v>49.51</v>
      </c>
      <c r="E58" s="55"/>
      <c r="F58" s="55">
        <f>SUM(F34:F54)</f>
        <v>22.89</v>
      </c>
      <c r="G58" s="55">
        <f aca="true" t="shared" si="2" ref="G58:M58">SUM(G34:G54)</f>
        <v>24.089999999999996</v>
      </c>
      <c r="H58" s="55">
        <f t="shared" si="2"/>
        <v>91.38999999999999</v>
      </c>
      <c r="I58" s="55">
        <f t="shared" si="2"/>
        <v>605.37</v>
      </c>
      <c r="J58" s="55">
        <f t="shared" si="2"/>
        <v>55.86</v>
      </c>
      <c r="K58" s="55">
        <f t="shared" si="2"/>
        <v>6.371</v>
      </c>
      <c r="L58" s="55">
        <f t="shared" si="2"/>
        <v>81.75</v>
      </c>
      <c r="M58" s="55">
        <f t="shared" si="2"/>
        <v>9.78</v>
      </c>
      <c r="N58" s="84">
        <f>D34+D39+D47+D53+D54</f>
        <v>49.49622649999999</v>
      </c>
    </row>
    <row r="59" spans="1:14" s="94" customFormat="1" ht="15.75">
      <c r="A59" s="91"/>
      <c r="B59" s="91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8"/>
    </row>
    <row r="60" spans="1:14" s="94" customFormat="1" ht="15.75">
      <c r="A60" s="91"/>
      <c r="B60" s="91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8"/>
    </row>
    <row r="61" spans="1:14" s="94" customFormat="1" ht="15.75">
      <c r="A61" s="91"/>
      <c r="B61" s="9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8"/>
    </row>
    <row r="62" spans="1:14" s="94" customFormat="1" ht="15.75">
      <c r="A62" s="91"/>
      <c r="B62" s="91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8"/>
    </row>
    <row r="63" spans="1:14" s="94" customFormat="1" ht="15.75">
      <c r="A63" s="91"/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8"/>
    </row>
    <row r="64" spans="1:14" s="94" customFormat="1" ht="15.75">
      <c r="A64" s="91"/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8"/>
    </row>
    <row r="65" spans="1:13" ht="15.75">
      <c r="A65" s="111" t="s">
        <v>34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5.75" customHeight="1">
      <c r="A66" s="146">
        <v>1</v>
      </c>
      <c r="B66" s="186" t="s">
        <v>118</v>
      </c>
      <c r="C66" s="146">
        <v>50</v>
      </c>
      <c r="D66" s="148">
        <f>E75</f>
        <v>3.9186949999999996</v>
      </c>
      <c r="E66" s="148"/>
      <c r="F66" s="146">
        <v>0.71</v>
      </c>
      <c r="G66" s="146">
        <v>5.02</v>
      </c>
      <c r="H66" s="146">
        <v>3.65</v>
      </c>
      <c r="I66" s="146">
        <v>62.55</v>
      </c>
      <c r="J66" s="146">
        <v>4.82</v>
      </c>
      <c r="K66" s="146">
        <v>0.02</v>
      </c>
      <c r="L66" s="146">
        <v>15.62</v>
      </c>
      <c r="M66" s="146">
        <v>0.42</v>
      </c>
    </row>
    <row r="67" spans="1:13" ht="4.5" customHeight="1">
      <c r="A67" s="146"/>
      <c r="B67" s="186"/>
      <c r="C67" s="146"/>
      <c r="D67" s="148"/>
      <c r="E67" s="148"/>
      <c r="F67" s="146"/>
      <c r="G67" s="146"/>
      <c r="H67" s="146"/>
      <c r="I67" s="146"/>
      <c r="J67" s="146"/>
      <c r="K67" s="146"/>
      <c r="L67" s="146"/>
      <c r="M67" s="146"/>
    </row>
    <row r="68" spans="1:13" ht="15">
      <c r="A68" s="11"/>
      <c r="B68" s="14" t="s">
        <v>42</v>
      </c>
      <c r="C68" s="15">
        <v>16.56</v>
      </c>
      <c r="D68" s="15">
        <v>29.5</v>
      </c>
      <c r="E68" s="16">
        <f aca="true" t="shared" si="3" ref="E68:E74">C68*D68/1000</f>
        <v>0.48851999999999995</v>
      </c>
      <c r="F68" s="12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4" t="s">
        <v>48</v>
      </c>
      <c r="C69" s="15">
        <v>15.64</v>
      </c>
      <c r="D69" s="15">
        <v>21.53</v>
      </c>
      <c r="E69" s="16">
        <f t="shared" si="3"/>
        <v>0.33672920000000006</v>
      </c>
      <c r="F69" s="12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4" t="s">
        <v>20</v>
      </c>
      <c r="C70" s="15">
        <v>19.04</v>
      </c>
      <c r="D70" s="15">
        <v>31.1</v>
      </c>
      <c r="E70" s="16">
        <f t="shared" si="3"/>
        <v>0.592144</v>
      </c>
      <c r="F70" s="12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4" t="s">
        <v>119</v>
      </c>
      <c r="C71" s="15">
        <v>16.9</v>
      </c>
      <c r="D71" s="15">
        <v>62.97</v>
      </c>
      <c r="E71" s="16">
        <f t="shared" si="3"/>
        <v>1.064193</v>
      </c>
      <c r="F71" s="12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4" t="s">
        <v>120</v>
      </c>
      <c r="C72" s="15">
        <v>16.56</v>
      </c>
      <c r="D72" s="15">
        <v>28.23</v>
      </c>
      <c r="E72" s="16">
        <f t="shared" si="3"/>
        <v>0.4674888</v>
      </c>
      <c r="F72" s="12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4" t="s">
        <v>116</v>
      </c>
      <c r="C73" s="15">
        <v>11.5</v>
      </c>
      <c r="D73" s="15">
        <v>36.28</v>
      </c>
      <c r="E73" s="16">
        <f t="shared" si="3"/>
        <v>0.41722000000000004</v>
      </c>
      <c r="F73" s="12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4" t="s">
        <v>58</v>
      </c>
      <c r="C74" s="15">
        <v>4</v>
      </c>
      <c r="D74" s="15">
        <v>138.1</v>
      </c>
      <c r="E74" s="16">
        <f t="shared" si="3"/>
        <v>0.5524</v>
      </c>
      <c r="F74" s="12"/>
      <c r="G74" s="11"/>
      <c r="H74" s="11"/>
      <c r="I74" s="11"/>
      <c r="J74" s="11"/>
      <c r="K74" s="11"/>
      <c r="L74" s="11"/>
      <c r="M74" s="11"/>
    </row>
    <row r="75" spans="1:13" ht="15">
      <c r="A75" s="142"/>
      <c r="B75" s="143"/>
      <c r="C75" s="143"/>
      <c r="D75" s="144"/>
      <c r="E75" s="16">
        <f>SUM(E68:E74)</f>
        <v>3.9186949999999996</v>
      </c>
      <c r="F75" s="12"/>
      <c r="G75" s="11"/>
      <c r="H75" s="11"/>
      <c r="I75" s="11"/>
      <c r="J75" s="11"/>
      <c r="K75" s="11"/>
      <c r="L75" s="11"/>
      <c r="M75" s="11"/>
    </row>
    <row r="76" spans="1:13" ht="15.75">
      <c r="A76" s="47">
        <v>2</v>
      </c>
      <c r="B76" s="59" t="s">
        <v>67</v>
      </c>
      <c r="C76" s="47">
        <v>60</v>
      </c>
      <c r="D76" s="49">
        <f>E84</f>
        <v>16.290136</v>
      </c>
      <c r="E76" s="49"/>
      <c r="F76" s="47">
        <v>6.97</v>
      </c>
      <c r="G76" s="47">
        <v>3.28</v>
      </c>
      <c r="H76" s="47">
        <v>0.21</v>
      </c>
      <c r="I76" s="47">
        <v>42.5</v>
      </c>
      <c r="J76" s="47">
        <v>8</v>
      </c>
      <c r="K76" s="47">
        <v>0.075</v>
      </c>
      <c r="L76" s="47">
        <v>17.2</v>
      </c>
      <c r="M76" s="47">
        <v>0.86</v>
      </c>
    </row>
    <row r="77" spans="1:13" ht="13.5" customHeight="1">
      <c r="A77" s="33"/>
      <c r="B77" s="14" t="s">
        <v>68</v>
      </c>
      <c r="C77" s="15">
        <v>65.5</v>
      </c>
      <c r="D77" s="13">
        <v>221.74</v>
      </c>
      <c r="E77" s="16">
        <f aca="true" t="shared" si="4" ref="E77:E83">C77*D77/1000</f>
        <v>14.523970000000002</v>
      </c>
      <c r="F77" s="36"/>
      <c r="G77" s="33"/>
      <c r="H77" s="33"/>
      <c r="I77" s="33"/>
      <c r="J77" s="33"/>
      <c r="K77" s="33"/>
      <c r="L77" s="33"/>
      <c r="M77" s="33"/>
    </row>
    <row r="78" spans="1:13" ht="13.5" customHeight="1">
      <c r="A78" s="33"/>
      <c r="B78" s="14" t="s">
        <v>20</v>
      </c>
      <c r="C78" s="15">
        <v>13.8</v>
      </c>
      <c r="D78" s="13">
        <v>31.1</v>
      </c>
      <c r="E78" s="16">
        <f t="shared" si="4"/>
        <v>0.42918000000000006</v>
      </c>
      <c r="F78" s="36"/>
      <c r="G78" s="33"/>
      <c r="H78" s="33"/>
      <c r="I78" s="33"/>
      <c r="J78" s="33"/>
      <c r="K78" s="33"/>
      <c r="L78" s="33"/>
      <c r="M78" s="33"/>
    </row>
    <row r="79" spans="1:13" ht="13.5" customHeight="1">
      <c r="A79" s="33"/>
      <c r="B79" s="14" t="s">
        <v>21</v>
      </c>
      <c r="C79" s="15">
        <v>6</v>
      </c>
      <c r="D79" s="13">
        <v>36.28</v>
      </c>
      <c r="E79" s="16">
        <f t="shared" si="4"/>
        <v>0.21768</v>
      </c>
      <c r="F79" s="36" t="s">
        <v>69</v>
      </c>
      <c r="G79" s="33"/>
      <c r="H79" s="33"/>
      <c r="I79" s="33"/>
      <c r="J79" s="33"/>
      <c r="K79" s="33"/>
      <c r="L79" s="33"/>
      <c r="M79" s="33"/>
    </row>
    <row r="80" spans="1:13" ht="13.5" customHeight="1">
      <c r="A80" s="33"/>
      <c r="B80" s="14" t="s">
        <v>49</v>
      </c>
      <c r="C80" s="15">
        <v>6</v>
      </c>
      <c r="D80" s="13">
        <v>153.5</v>
      </c>
      <c r="E80" s="16">
        <f t="shared" si="4"/>
        <v>0.921</v>
      </c>
      <c r="F80" s="36"/>
      <c r="G80" s="33"/>
      <c r="H80" s="33"/>
      <c r="I80" s="33"/>
      <c r="J80" s="33"/>
      <c r="K80" s="33"/>
      <c r="L80" s="33"/>
      <c r="M80" s="33"/>
    </row>
    <row r="81" spans="1:13" ht="13.5" customHeight="1">
      <c r="A81" s="33"/>
      <c r="B81" s="14" t="s">
        <v>58</v>
      </c>
      <c r="C81" s="15">
        <v>0.6</v>
      </c>
      <c r="D81" s="13">
        <v>138.1</v>
      </c>
      <c r="E81" s="16">
        <f t="shared" si="4"/>
        <v>0.08286</v>
      </c>
      <c r="F81" s="36"/>
      <c r="G81" s="33"/>
      <c r="H81" s="33"/>
      <c r="I81" s="33"/>
      <c r="J81" s="33"/>
      <c r="K81" s="33"/>
      <c r="L81" s="33"/>
      <c r="M81" s="33"/>
    </row>
    <row r="82" spans="1:13" ht="13.5" customHeight="1">
      <c r="A82" s="33"/>
      <c r="B82" s="14" t="s">
        <v>26</v>
      </c>
      <c r="C82" s="15">
        <v>1.2</v>
      </c>
      <c r="D82" s="13">
        <v>87.7</v>
      </c>
      <c r="E82" s="16">
        <f t="shared" si="4"/>
        <v>0.10524</v>
      </c>
      <c r="F82" s="36"/>
      <c r="G82" s="33"/>
      <c r="H82" s="33"/>
      <c r="I82" s="33"/>
      <c r="J82" s="33"/>
      <c r="K82" s="33"/>
      <c r="L82" s="33"/>
      <c r="M82" s="33"/>
    </row>
    <row r="83" spans="1:13" ht="13.5" customHeight="1">
      <c r="A83" s="33"/>
      <c r="B83" s="14" t="s">
        <v>23</v>
      </c>
      <c r="C83" s="15">
        <v>0.6</v>
      </c>
      <c r="D83" s="13">
        <v>17.01</v>
      </c>
      <c r="E83" s="16">
        <f t="shared" si="4"/>
        <v>0.010206000000000002</v>
      </c>
      <c r="F83" s="36"/>
      <c r="G83" s="33"/>
      <c r="H83" s="33"/>
      <c r="I83" s="33"/>
      <c r="J83" s="33"/>
      <c r="K83" s="33"/>
      <c r="L83" s="33"/>
      <c r="M83" s="33"/>
    </row>
    <row r="84" spans="1:13" ht="13.5" customHeight="1">
      <c r="A84" s="157"/>
      <c r="B84" s="158"/>
      <c r="C84" s="158"/>
      <c r="D84" s="159"/>
      <c r="E84" s="16">
        <f>SUM(E77:E83)</f>
        <v>16.290136</v>
      </c>
      <c r="F84" s="37"/>
      <c r="G84" s="8"/>
      <c r="H84" s="8"/>
      <c r="I84" s="8"/>
      <c r="J84" s="8"/>
      <c r="K84" s="8"/>
      <c r="L84" s="8"/>
      <c r="M84" s="8"/>
    </row>
    <row r="85" spans="1:13" ht="15" customHeight="1">
      <c r="A85" s="109">
        <v>3</v>
      </c>
      <c r="B85" s="120" t="s">
        <v>83</v>
      </c>
      <c r="C85" s="109" t="s">
        <v>71</v>
      </c>
      <c r="D85" s="134">
        <f>E92</f>
        <v>12.215355</v>
      </c>
      <c r="E85" s="134"/>
      <c r="F85" s="109">
        <v>11.4</v>
      </c>
      <c r="G85" s="109">
        <v>8.78</v>
      </c>
      <c r="H85" s="109">
        <v>56.09</v>
      </c>
      <c r="I85" s="109">
        <v>178.62</v>
      </c>
      <c r="J85" s="109">
        <v>0</v>
      </c>
      <c r="K85" s="109">
        <v>0.093</v>
      </c>
      <c r="L85" s="109">
        <v>44.4</v>
      </c>
      <c r="M85" s="109">
        <v>0.8</v>
      </c>
    </row>
    <row r="86" spans="1:13" ht="15" customHeight="1">
      <c r="A86" s="110"/>
      <c r="B86" s="121"/>
      <c r="C86" s="110"/>
      <c r="D86" s="135"/>
      <c r="E86" s="135"/>
      <c r="F86" s="110"/>
      <c r="G86" s="110"/>
      <c r="H86" s="110"/>
      <c r="I86" s="110"/>
      <c r="J86" s="110"/>
      <c r="K86" s="110"/>
      <c r="L86" s="110"/>
      <c r="M86" s="110"/>
    </row>
    <row r="87" spans="1:13" ht="11.25" customHeight="1">
      <c r="A87" s="11"/>
      <c r="B87" s="38" t="s">
        <v>42</v>
      </c>
      <c r="C87" s="15">
        <v>175.5</v>
      </c>
      <c r="D87" s="13">
        <v>29.5</v>
      </c>
      <c r="E87" s="16">
        <f>C87*D87/1000</f>
        <v>5.17725</v>
      </c>
      <c r="F87" s="12"/>
      <c r="G87" s="11"/>
      <c r="H87" s="11"/>
      <c r="I87" s="11"/>
      <c r="J87" s="11"/>
      <c r="K87" s="11"/>
      <c r="L87" s="11"/>
      <c r="M87" s="11"/>
    </row>
    <row r="88" spans="1:13" ht="11.25" customHeight="1">
      <c r="A88" s="11"/>
      <c r="B88" s="38" t="s">
        <v>35</v>
      </c>
      <c r="C88" s="15">
        <v>24</v>
      </c>
      <c r="D88" s="13">
        <v>70.21</v>
      </c>
      <c r="E88" s="16">
        <f>C88*D88/1000</f>
        <v>1.6850399999999999</v>
      </c>
      <c r="F88" s="12"/>
      <c r="G88" s="11"/>
      <c r="H88" s="11"/>
      <c r="I88" s="11"/>
      <c r="J88" s="11"/>
      <c r="K88" s="11"/>
      <c r="L88" s="11"/>
      <c r="M88" s="11"/>
    </row>
    <row r="89" spans="1:13" ht="11.25" customHeight="1">
      <c r="A89" s="11"/>
      <c r="B89" s="19" t="s">
        <v>22</v>
      </c>
      <c r="C89" s="15">
        <v>5</v>
      </c>
      <c r="D89" s="13">
        <v>561.69</v>
      </c>
      <c r="E89" s="16">
        <f>C89*D89/1000</f>
        <v>2.80845</v>
      </c>
      <c r="F89" s="12"/>
      <c r="G89" s="11"/>
      <c r="H89" s="11"/>
      <c r="I89" s="11"/>
      <c r="J89" s="11"/>
      <c r="K89" s="11"/>
      <c r="L89" s="11"/>
      <c r="M89" s="11"/>
    </row>
    <row r="90" spans="1:15" ht="11.25" customHeight="1">
      <c r="A90" s="11"/>
      <c r="B90" s="38" t="s">
        <v>22</v>
      </c>
      <c r="C90" s="15">
        <v>4.5</v>
      </c>
      <c r="D90" s="13">
        <v>561.69</v>
      </c>
      <c r="E90" s="16">
        <f>C90*D90/1000</f>
        <v>2.5276050000000003</v>
      </c>
      <c r="F90" s="12"/>
      <c r="G90" s="11"/>
      <c r="H90" s="11"/>
      <c r="I90" s="11"/>
      <c r="J90" s="11"/>
      <c r="K90" s="11"/>
      <c r="L90" s="11"/>
      <c r="M90" s="11"/>
      <c r="O90" t="s">
        <v>69</v>
      </c>
    </row>
    <row r="91" spans="1:13" ht="11.25" customHeight="1">
      <c r="A91" s="11"/>
      <c r="B91" s="38" t="s">
        <v>23</v>
      </c>
      <c r="C91" s="15">
        <v>1</v>
      </c>
      <c r="D91" s="13">
        <v>17.01</v>
      </c>
      <c r="E91" s="16">
        <f>C91*D91/1000</f>
        <v>0.01701</v>
      </c>
      <c r="F91" s="12"/>
      <c r="G91" s="11"/>
      <c r="H91" s="11"/>
      <c r="I91" s="11"/>
      <c r="J91" s="11"/>
      <c r="K91" s="11"/>
      <c r="L91" s="11"/>
      <c r="M91" s="11"/>
    </row>
    <row r="92" spans="1:13" ht="11.25" customHeight="1">
      <c r="A92" s="142"/>
      <c r="B92" s="143"/>
      <c r="C92" s="143"/>
      <c r="D92" s="144"/>
      <c r="E92" s="16">
        <f>SUM(E87:E91)</f>
        <v>12.215355</v>
      </c>
      <c r="F92" s="12"/>
      <c r="G92" s="11"/>
      <c r="H92" s="11"/>
      <c r="I92" s="11"/>
      <c r="J92" s="11"/>
      <c r="K92" s="11"/>
      <c r="L92" s="11"/>
      <c r="M92" s="11"/>
    </row>
    <row r="93" spans="1:13" ht="15.75">
      <c r="A93" s="47">
        <v>4</v>
      </c>
      <c r="B93" s="48" t="s">
        <v>72</v>
      </c>
      <c r="C93" s="47">
        <v>40</v>
      </c>
      <c r="D93" s="49">
        <v>2.97</v>
      </c>
      <c r="E93" s="49"/>
      <c r="F93" s="47">
        <v>2.64</v>
      </c>
      <c r="G93" s="47">
        <v>4.48</v>
      </c>
      <c r="H93" s="47">
        <v>13.68</v>
      </c>
      <c r="I93" s="47">
        <v>82.4</v>
      </c>
      <c r="J93" s="47">
        <v>0</v>
      </c>
      <c r="K93" s="47">
        <v>0.168</v>
      </c>
      <c r="L93" s="47">
        <v>17.6</v>
      </c>
      <c r="M93" s="47">
        <v>4.68</v>
      </c>
    </row>
    <row r="94" spans="1:13" ht="15.75">
      <c r="A94" s="47">
        <v>5</v>
      </c>
      <c r="B94" s="48" t="s">
        <v>121</v>
      </c>
      <c r="C94" s="47">
        <v>200</v>
      </c>
      <c r="D94" s="49">
        <f>E99</f>
        <v>4.52305</v>
      </c>
      <c r="E94" s="49"/>
      <c r="F94" s="47">
        <v>1.52</v>
      </c>
      <c r="G94" s="47">
        <v>1.35</v>
      </c>
      <c r="H94" s="47">
        <v>15.9</v>
      </c>
      <c r="I94" s="47">
        <v>181</v>
      </c>
      <c r="J94" s="47">
        <v>1.33</v>
      </c>
      <c r="K94" s="47">
        <v>0.16</v>
      </c>
      <c r="L94" s="47">
        <v>126.6</v>
      </c>
      <c r="M94" s="47">
        <v>0.41</v>
      </c>
    </row>
    <row r="95" spans="1:13" ht="14.25" customHeight="1">
      <c r="A95" s="11"/>
      <c r="B95" s="19" t="s">
        <v>122</v>
      </c>
      <c r="C95" s="15">
        <v>1</v>
      </c>
      <c r="D95" s="13">
        <v>750.2</v>
      </c>
      <c r="E95" s="11">
        <f>C95*D95/1000</f>
        <v>0.7502000000000001</v>
      </c>
      <c r="F95" s="12"/>
      <c r="G95" s="11"/>
      <c r="H95" s="11"/>
      <c r="I95" s="11"/>
      <c r="J95" s="11"/>
      <c r="K95" s="11"/>
      <c r="L95" s="11"/>
      <c r="M95" s="11"/>
    </row>
    <row r="96" spans="1:13" ht="14.25" customHeight="1">
      <c r="A96" s="11"/>
      <c r="B96" s="19" t="s">
        <v>26</v>
      </c>
      <c r="C96" s="15">
        <v>15</v>
      </c>
      <c r="D96" s="13">
        <v>87.7</v>
      </c>
      <c r="E96" s="16">
        <f>C96*D96/1000</f>
        <v>1.3155</v>
      </c>
      <c r="F96" s="12"/>
      <c r="G96" s="11"/>
      <c r="H96" s="11"/>
      <c r="I96" s="11"/>
      <c r="J96" s="11"/>
      <c r="K96" s="11"/>
      <c r="L96" s="11"/>
      <c r="M96" s="11"/>
    </row>
    <row r="97" spans="1:13" ht="14.25" customHeight="1">
      <c r="A97" s="11"/>
      <c r="B97" s="19" t="s">
        <v>123</v>
      </c>
      <c r="C97" s="15">
        <v>35</v>
      </c>
      <c r="D97" s="13">
        <v>70.21</v>
      </c>
      <c r="E97" s="16">
        <f>C97*D97/1000</f>
        <v>2.45735</v>
      </c>
      <c r="F97" s="12"/>
      <c r="G97" s="11"/>
      <c r="H97" s="11"/>
      <c r="I97" s="11"/>
      <c r="J97" s="11"/>
      <c r="K97" s="11"/>
      <c r="L97" s="11"/>
      <c r="M97" s="11"/>
    </row>
    <row r="98" spans="1:13" ht="14.25" customHeight="1">
      <c r="A98" s="11"/>
      <c r="B98" s="19" t="s">
        <v>108</v>
      </c>
      <c r="C98" s="15">
        <v>164</v>
      </c>
      <c r="D98" s="13">
        <v>0</v>
      </c>
      <c r="E98" s="16">
        <f>C98*D98/1000</f>
        <v>0</v>
      </c>
      <c r="F98" s="12"/>
      <c r="G98" s="11"/>
      <c r="H98" s="11"/>
      <c r="I98" s="11"/>
      <c r="J98" s="11"/>
      <c r="K98" s="11"/>
      <c r="L98" s="11"/>
      <c r="M98" s="11"/>
    </row>
    <row r="99" spans="1:13" ht="14.25" customHeight="1">
      <c r="A99" s="126"/>
      <c r="B99" s="126"/>
      <c r="C99" s="126"/>
      <c r="D99" s="126"/>
      <c r="E99" s="16">
        <f>SUM(E95:E98)</f>
        <v>4.52305</v>
      </c>
      <c r="F99" s="12"/>
      <c r="G99" s="11"/>
      <c r="H99" s="11"/>
      <c r="I99" s="11"/>
      <c r="J99" s="11"/>
      <c r="K99" s="11"/>
      <c r="L99" s="11"/>
      <c r="M99" s="11"/>
    </row>
    <row r="100" spans="1:13" ht="15.75">
      <c r="A100" s="167" t="s">
        <v>28</v>
      </c>
      <c r="B100" s="168"/>
      <c r="C100" s="169"/>
      <c r="D100" s="49">
        <f>D66+D76+D85+D93+D94</f>
        <v>39.917235999999995</v>
      </c>
      <c r="E100" s="49"/>
      <c r="F100" s="49">
        <f aca="true" t="shared" si="5" ref="F100:M100">F66+F76+F85+F93+F94</f>
        <v>23.24</v>
      </c>
      <c r="G100" s="49">
        <f t="shared" si="5"/>
        <v>22.91</v>
      </c>
      <c r="H100" s="49">
        <f t="shared" si="5"/>
        <v>89.53</v>
      </c>
      <c r="I100" s="49">
        <f t="shared" si="5"/>
        <v>547.07</v>
      </c>
      <c r="J100" s="49">
        <f t="shared" si="5"/>
        <v>14.15</v>
      </c>
      <c r="K100" s="49">
        <f t="shared" si="5"/>
        <v>0.516</v>
      </c>
      <c r="L100" s="49">
        <f t="shared" si="5"/>
        <v>221.42</v>
      </c>
      <c r="M100" s="49">
        <f t="shared" si="5"/>
        <v>7.17</v>
      </c>
    </row>
    <row r="101" spans="1:13" ht="15.75">
      <c r="A101" s="117" t="s">
        <v>40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9"/>
    </row>
    <row r="102" spans="1:13" ht="15.75">
      <c r="A102" s="53">
        <v>1</v>
      </c>
      <c r="B102" s="56" t="s">
        <v>115</v>
      </c>
      <c r="C102" s="53" t="s">
        <v>84</v>
      </c>
      <c r="D102" s="55">
        <f>E108</f>
        <v>12.8053473</v>
      </c>
      <c r="E102" s="55"/>
      <c r="F102" s="53">
        <v>13.38</v>
      </c>
      <c r="G102" s="53">
        <v>14.27</v>
      </c>
      <c r="H102" s="53">
        <v>38.42</v>
      </c>
      <c r="I102" s="53">
        <v>227.91</v>
      </c>
      <c r="J102" s="53">
        <v>0</v>
      </c>
      <c r="K102" s="53">
        <v>0.1</v>
      </c>
      <c r="L102" s="53">
        <v>23.3</v>
      </c>
      <c r="M102" s="53">
        <v>1.2</v>
      </c>
    </row>
    <row r="103" spans="1:13" ht="13.5" customHeight="1">
      <c r="A103" s="11"/>
      <c r="B103" s="14" t="s">
        <v>85</v>
      </c>
      <c r="C103" s="15">
        <v>34.73</v>
      </c>
      <c r="D103" s="13">
        <v>35.07</v>
      </c>
      <c r="E103" s="16">
        <f>C103*D103/1000</f>
        <v>1.2179811</v>
      </c>
      <c r="F103" s="12"/>
      <c r="G103" s="11"/>
      <c r="H103" s="11"/>
      <c r="I103" s="11"/>
      <c r="J103" s="11"/>
      <c r="K103" s="11"/>
      <c r="L103" s="11"/>
      <c r="M103" s="11"/>
    </row>
    <row r="104" spans="1:13" ht="13.5" customHeight="1">
      <c r="A104" s="11"/>
      <c r="B104" s="14" t="s">
        <v>35</v>
      </c>
      <c r="C104" s="15">
        <v>78.94</v>
      </c>
      <c r="D104" s="13">
        <v>70.21</v>
      </c>
      <c r="E104" s="16">
        <f>C104*D104/1000</f>
        <v>5.5423773999999995</v>
      </c>
      <c r="F104" s="12"/>
      <c r="G104" s="11"/>
      <c r="H104" s="11"/>
      <c r="I104" s="11"/>
      <c r="J104" s="11"/>
      <c r="K104" s="11"/>
      <c r="L104" s="11"/>
      <c r="M104" s="11"/>
    </row>
    <row r="105" spans="1:13" ht="13.5" customHeight="1">
      <c r="A105" s="11"/>
      <c r="B105" s="14" t="s">
        <v>26</v>
      </c>
      <c r="C105" s="15">
        <v>4.73</v>
      </c>
      <c r="D105" s="13">
        <v>87.7</v>
      </c>
      <c r="E105" s="16">
        <f>C105*D105/1000</f>
        <v>0.41482100000000005</v>
      </c>
      <c r="F105" s="12"/>
      <c r="G105" s="11"/>
      <c r="H105" s="11"/>
      <c r="I105" s="11"/>
      <c r="J105" s="11"/>
      <c r="K105" s="11"/>
      <c r="L105" s="11"/>
      <c r="M105" s="11"/>
    </row>
    <row r="106" spans="1:13" ht="13.5" customHeight="1">
      <c r="A106" s="11"/>
      <c r="B106" s="14" t="s">
        <v>22</v>
      </c>
      <c r="C106" s="15">
        <v>10</v>
      </c>
      <c r="D106" s="13">
        <v>561.69</v>
      </c>
      <c r="E106" s="16">
        <f>C106*D106/1000</f>
        <v>5.6169</v>
      </c>
      <c r="F106" s="12"/>
      <c r="G106" s="11"/>
      <c r="H106" s="11"/>
      <c r="I106" s="11"/>
      <c r="J106" s="11"/>
      <c r="K106" s="11"/>
      <c r="L106" s="11"/>
      <c r="M106" s="11"/>
    </row>
    <row r="107" spans="1:13" ht="13.5" customHeight="1">
      <c r="A107" s="11"/>
      <c r="B107" s="14" t="s">
        <v>23</v>
      </c>
      <c r="C107" s="15">
        <v>0.78</v>
      </c>
      <c r="D107" s="13">
        <v>17.01</v>
      </c>
      <c r="E107" s="16">
        <f>C107*D107/1000</f>
        <v>0.013267800000000001</v>
      </c>
      <c r="F107" s="12"/>
      <c r="G107" s="11"/>
      <c r="H107" s="11"/>
      <c r="I107" s="11"/>
      <c r="J107" s="11"/>
      <c r="K107" s="11"/>
      <c r="L107" s="11"/>
      <c r="M107" s="11"/>
    </row>
    <row r="108" spans="1:13" ht="13.5" customHeight="1">
      <c r="A108" s="142"/>
      <c r="B108" s="143"/>
      <c r="C108" s="143"/>
      <c r="D108" s="144"/>
      <c r="E108" s="13">
        <f>SUM(E103:E107)</f>
        <v>12.8053473</v>
      </c>
      <c r="F108" s="12"/>
      <c r="G108" s="11"/>
      <c r="H108" s="11"/>
      <c r="I108" s="11"/>
      <c r="J108" s="11"/>
      <c r="K108" s="11"/>
      <c r="L108" s="11"/>
      <c r="M108" s="11"/>
    </row>
    <row r="109" spans="1:13" ht="12.75" customHeight="1">
      <c r="A109" s="53">
        <v>2</v>
      </c>
      <c r="B109" s="56" t="s">
        <v>110</v>
      </c>
      <c r="C109" s="53">
        <v>10</v>
      </c>
      <c r="D109" s="55">
        <v>5.85</v>
      </c>
      <c r="E109" s="55"/>
      <c r="F109" s="53">
        <v>4.83</v>
      </c>
      <c r="G109" s="53">
        <v>5.91</v>
      </c>
      <c r="H109" s="53">
        <v>0.07</v>
      </c>
      <c r="I109" s="53">
        <v>72</v>
      </c>
      <c r="J109" s="53">
        <v>2</v>
      </c>
      <c r="K109" s="53">
        <v>14.1</v>
      </c>
      <c r="L109" s="53">
        <v>3.58</v>
      </c>
      <c r="M109" s="53">
        <v>2.4</v>
      </c>
    </row>
    <row r="110" spans="1:13" ht="12.75" customHeight="1">
      <c r="A110" s="53">
        <v>3</v>
      </c>
      <c r="B110" s="56" t="s">
        <v>72</v>
      </c>
      <c r="C110" s="53">
        <v>40</v>
      </c>
      <c r="D110" s="55">
        <v>2.97</v>
      </c>
      <c r="E110" s="55"/>
      <c r="F110" s="53">
        <v>2.64</v>
      </c>
      <c r="G110" s="53">
        <v>4.48</v>
      </c>
      <c r="H110" s="53">
        <v>13.68</v>
      </c>
      <c r="I110" s="53">
        <v>82.4</v>
      </c>
      <c r="J110" s="53">
        <v>0</v>
      </c>
      <c r="K110" s="53">
        <v>0.168</v>
      </c>
      <c r="L110" s="53">
        <v>17.6</v>
      </c>
      <c r="M110" s="53">
        <v>4.68</v>
      </c>
    </row>
    <row r="111" spans="1:13" ht="12.75" customHeight="1">
      <c r="A111" s="53">
        <v>4</v>
      </c>
      <c r="B111" s="56" t="s">
        <v>25</v>
      </c>
      <c r="C111" s="53">
        <v>200</v>
      </c>
      <c r="D111" s="55">
        <f>E114</f>
        <v>2.0657</v>
      </c>
      <c r="E111" s="55"/>
      <c r="F111" s="53">
        <v>1.41</v>
      </c>
      <c r="G111" s="53">
        <v>1.24</v>
      </c>
      <c r="H111" s="53">
        <v>13.1</v>
      </c>
      <c r="I111" s="65">
        <v>60</v>
      </c>
      <c r="J111" s="65">
        <v>50</v>
      </c>
      <c r="K111" s="65">
        <v>6</v>
      </c>
      <c r="L111" s="65">
        <v>0.1</v>
      </c>
      <c r="M111" s="65">
        <v>1.7</v>
      </c>
    </row>
    <row r="112" spans="1:13" ht="13.5" customHeight="1">
      <c r="A112" s="11"/>
      <c r="B112" s="14" t="s">
        <v>26</v>
      </c>
      <c r="C112" s="15">
        <v>15</v>
      </c>
      <c r="D112" s="13">
        <v>87.7</v>
      </c>
      <c r="E112" s="16">
        <f>C112*D112/1000</f>
        <v>1.3155</v>
      </c>
      <c r="F112" s="12"/>
      <c r="G112" s="11"/>
      <c r="H112" s="11"/>
      <c r="I112" s="17"/>
      <c r="J112" s="17"/>
      <c r="K112" s="17"/>
      <c r="L112" s="17"/>
      <c r="M112" s="17"/>
    </row>
    <row r="113" spans="1:13" ht="13.5" customHeight="1">
      <c r="A113" s="11"/>
      <c r="B113" s="14" t="s">
        <v>27</v>
      </c>
      <c r="C113" s="15">
        <v>1</v>
      </c>
      <c r="D113" s="13">
        <v>750.2</v>
      </c>
      <c r="E113" s="16">
        <f>C113*D113/1000</f>
        <v>0.7502000000000001</v>
      </c>
      <c r="F113" s="12"/>
      <c r="G113" s="11"/>
      <c r="H113" s="11"/>
      <c r="I113" s="17"/>
      <c r="J113" s="17"/>
      <c r="K113" s="17"/>
      <c r="L113" s="17"/>
      <c r="M113" s="17"/>
    </row>
    <row r="114" spans="1:13" ht="13.5" customHeight="1">
      <c r="A114" s="142"/>
      <c r="B114" s="143"/>
      <c r="C114" s="143"/>
      <c r="D114" s="144"/>
      <c r="E114" s="16">
        <f>E112+E113</f>
        <v>2.0657</v>
      </c>
      <c r="F114" s="12"/>
      <c r="G114" s="11"/>
      <c r="H114" s="11"/>
      <c r="I114" s="17"/>
      <c r="J114" s="17"/>
      <c r="K114" s="17"/>
      <c r="L114" s="17"/>
      <c r="M114" s="17"/>
    </row>
    <row r="115" spans="1:13" ht="12.75" customHeight="1">
      <c r="A115" s="53">
        <v>5</v>
      </c>
      <c r="B115" s="56" t="s">
        <v>33</v>
      </c>
      <c r="C115" s="53">
        <v>70</v>
      </c>
      <c r="D115" s="55">
        <v>11.39</v>
      </c>
      <c r="E115" s="55"/>
      <c r="F115" s="76">
        <v>0.15</v>
      </c>
      <c r="G115" s="76">
        <v>0.15</v>
      </c>
      <c r="H115" s="76">
        <v>3.53</v>
      </c>
      <c r="I115" s="76">
        <v>16.92</v>
      </c>
      <c r="J115" s="53">
        <v>28</v>
      </c>
      <c r="K115" s="53">
        <v>0.093</v>
      </c>
      <c r="L115" s="53">
        <v>44.4</v>
      </c>
      <c r="M115" s="53">
        <v>0.8</v>
      </c>
    </row>
    <row r="116" spans="1:14" ht="12.75" customHeight="1">
      <c r="A116" s="154" t="s">
        <v>28</v>
      </c>
      <c r="B116" s="155"/>
      <c r="C116" s="156"/>
      <c r="D116" s="55">
        <v>35.09</v>
      </c>
      <c r="E116" s="55"/>
      <c r="F116" s="55">
        <f>F102+F109+F110+F115+F111</f>
        <v>22.41</v>
      </c>
      <c r="G116" s="55">
        <f aca="true" t="shared" si="6" ref="G116:M116">G102+G109+G110+G115+G111</f>
        <v>26.049999999999997</v>
      </c>
      <c r="H116" s="55">
        <f t="shared" si="6"/>
        <v>68.8</v>
      </c>
      <c r="I116" s="55">
        <f t="shared" si="6"/>
        <v>459.22999999999996</v>
      </c>
      <c r="J116" s="55">
        <f t="shared" si="6"/>
        <v>80</v>
      </c>
      <c r="K116" s="55">
        <f t="shared" si="6"/>
        <v>20.461</v>
      </c>
      <c r="L116" s="55">
        <f t="shared" si="6"/>
        <v>88.97999999999999</v>
      </c>
      <c r="M116" s="55">
        <f t="shared" si="6"/>
        <v>10.78</v>
      </c>
      <c r="N116" s="84">
        <f>D102+D109+D110+D111+D115</f>
        <v>35.081047299999994</v>
      </c>
    </row>
    <row r="117" spans="1:13" ht="15.75">
      <c r="A117" s="117" t="s">
        <v>46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9"/>
    </row>
    <row r="118" spans="1:13" ht="12.75" customHeight="1">
      <c r="A118" s="47">
        <v>1</v>
      </c>
      <c r="B118" s="59" t="s">
        <v>66</v>
      </c>
      <c r="C118" s="47">
        <v>50</v>
      </c>
      <c r="D118" s="49">
        <f>E122</f>
        <v>1.7380882</v>
      </c>
      <c r="E118" s="49"/>
      <c r="F118" s="47">
        <v>0.71</v>
      </c>
      <c r="G118" s="47">
        <v>3.01</v>
      </c>
      <c r="H118" s="47">
        <v>4.13</v>
      </c>
      <c r="I118" s="47">
        <v>46.4</v>
      </c>
      <c r="J118" s="47">
        <v>18.9</v>
      </c>
      <c r="K118" s="47">
        <v>0.023</v>
      </c>
      <c r="L118" s="47">
        <v>17.4</v>
      </c>
      <c r="M118" s="47">
        <v>1.53</v>
      </c>
    </row>
    <row r="119" spans="1:13" ht="10.5" customHeight="1">
      <c r="A119" s="33"/>
      <c r="B119" s="34" t="s">
        <v>48</v>
      </c>
      <c r="C119" s="35">
        <v>60.83</v>
      </c>
      <c r="D119" s="35">
        <v>21.53</v>
      </c>
      <c r="E119" s="16">
        <f>C119*D119/1000</f>
        <v>1.3096699</v>
      </c>
      <c r="F119" s="36"/>
      <c r="G119" s="33"/>
      <c r="H119" s="33"/>
      <c r="I119" s="33"/>
      <c r="J119" s="33"/>
      <c r="K119" s="33"/>
      <c r="L119" s="33"/>
      <c r="M119" s="33"/>
    </row>
    <row r="120" spans="1:13" ht="10.5" customHeight="1">
      <c r="A120" s="33"/>
      <c r="B120" s="34" t="s">
        <v>58</v>
      </c>
      <c r="C120" s="35">
        <v>3</v>
      </c>
      <c r="D120" s="35">
        <v>138.1</v>
      </c>
      <c r="E120" s="16">
        <f>C120*D120/1000</f>
        <v>0.41429999999999995</v>
      </c>
      <c r="F120" s="36"/>
      <c r="G120" s="33"/>
      <c r="H120" s="33"/>
      <c r="I120" s="33"/>
      <c r="J120" s="33"/>
      <c r="K120" s="33"/>
      <c r="L120" s="33"/>
      <c r="M120" s="33"/>
    </row>
    <row r="121" spans="1:13" ht="10.5" customHeight="1">
      <c r="A121" s="33"/>
      <c r="B121" s="34" t="s">
        <v>23</v>
      </c>
      <c r="C121" s="35">
        <v>0.83</v>
      </c>
      <c r="D121" s="35">
        <v>17.01</v>
      </c>
      <c r="E121" s="16">
        <f>C121*D121/1000</f>
        <v>0.014118300000000002</v>
      </c>
      <c r="F121" s="36"/>
      <c r="G121" s="33"/>
      <c r="H121" s="33"/>
      <c r="I121" s="33"/>
      <c r="J121" s="33"/>
      <c r="K121" s="33"/>
      <c r="L121" s="33"/>
      <c r="M121" s="33"/>
    </row>
    <row r="122" spans="1:13" ht="10.5" customHeight="1">
      <c r="A122" s="129"/>
      <c r="B122" s="130"/>
      <c r="C122" s="130"/>
      <c r="D122" s="131"/>
      <c r="E122" s="16">
        <f>SUM(E119:E121)</f>
        <v>1.7380882</v>
      </c>
      <c r="F122" s="36"/>
      <c r="G122" s="33"/>
      <c r="H122" s="33"/>
      <c r="I122" s="33"/>
      <c r="J122" s="33"/>
      <c r="K122" s="33"/>
      <c r="L122" s="33"/>
      <c r="M122" s="33"/>
    </row>
    <row r="123" spans="1:13" ht="12.75" customHeight="1">
      <c r="A123" s="47">
        <v>2</v>
      </c>
      <c r="B123" s="73" t="s">
        <v>86</v>
      </c>
      <c r="C123" s="47">
        <v>200</v>
      </c>
      <c r="D123" s="49">
        <f>E131</f>
        <v>36.7666768</v>
      </c>
      <c r="E123" s="49"/>
      <c r="F123" s="47">
        <v>13.38</v>
      </c>
      <c r="G123" s="47">
        <v>17.27</v>
      </c>
      <c r="H123" s="47">
        <v>38.42</v>
      </c>
      <c r="I123" s="47">
        <v>285.34</v>
      </c>
      <c r="J123" s="47"/>
      <c r="K123" s="47">
        <v>0.1</v>
      </c>
      <c r="L123" s="47">
        <v>23.3</v>
      </c>
      <c r="M123" s="47">
        <v>1.2</v>
      </c>
    </row>
    <row r="124" spans="1:13" ht="13.5" customHeight="1">
      <c r="A124" s="15"/>
      <c r="B124" s="38" t="s">
        <v>87</v>
      </c>
      <c r="C124" s="15">
        <v>131.33</v>
      </c>
      <c r="D124" s="13">
        <v>220.04</v>
      </c>
      <c r="E124" s="16">
        <f aca="true" t="shared" si="7" ref="E124:E130">C124*D124/1000</f>
        <v>28.8978532</v>
      </c>
      <c r="F124" s="12"/>
      <c r="G124" s="15"/>
      <c r="H124" s="15"/>
      <c r="I124" s="15"/>
      <c r="J124" s="15"/>
      <c r="K124" s="15"/>
      <c r="L124" s="15"/>
      <c r="M124" s="15"/>
    </row>
    <row r="125" spans="1:13" ht="13.5" customHeight="1">
      <c r="A125" s="15"/>
      <c r="B125" s="38" t="s">
        <v>58</v>
      </c>
      <c r="C125" s="15">
        <v>9.33</v>
      </c>
      <c r="D125" s="13">
        <v>138.1</v>
      </c>
      <c r="E125" s="16">
        <f t="shared" si="7"/>
        <v>1.288473</v>
      </c>
      <c r="F125" s="12"/>
      <c r="G125" s="15"/>
      <c r="H125" s="15"/>
      <c r="I125" s="15"/>
      <c r="J125" s="15"/>
      <c r="K125" s="15"/>
      <c r="L125" s="15"/>
      <c r="M125" s="15"/>
    </row>
    <row r="126" spans="1:13" ht="13.5" customHeight="1">
      <c r="A126" s="15"/>
      <c r="B126" s="38" t="s">
        <v>21</v>
      </c>
      <c r="C126" s="15">
        <v>10.66</v>
      </c>
      <c r="D126" s="13">
        <v>36.28</v>
      </c>
      <c r="E126" s="16">
        <f t="shared" si="7"/>
        <v>0.3867448</v>
      </c>
      <c r="F126" s="12"/>
      <c r="G126" s="15"/>
      <c r="H126" s="15"/>
      <c r="I126" s="15"/>
      <c r="J126" s="15"/>
      <c r="K126" s="15"/>
      <c r="L126" s="15"/>
      <c r="M126" s="15"/>
    </row>
    <row r="127" spans="1:13" ht="13.5" customHeight="1">
      <c r="A127" s="15"/>
      <c r="B127" s="38" t="s">
        <v>20</v>
      </c>
      <c r="C127" s="15">
        <v>13.33</v>
      </c>
      <c r="D127" s="13">
        <v>31.1</v>
      </c>
      <c r="E127" s="16">
        <f t="shared" si="7"/>
        <v>0.41456300000000007</v>
      </c>
      <c r="F127" s="12"/>
      <c r="G127" s="15"/>
      <c r="H127" s="15"/>
      <c r="I127" s="15"/>
      <c r="J127" s="15"/>
      <c r="K127" s="15"/>
      <c r="L127" s="15"/>
      <c r="M127" s="15"/>
    </row>
    <row r="128" spans="1:13" ht="13.5" customHeight="1">
      <c r="A128" s="15"/>
      <c r="B128" s="38" t="s">
        <v>49</v>
      </c>
      <c r="C128" s="15">
        <v>6.66</v>
      </c>
      <c r="D128" s="13">
        <v>153.5</v>
      </c>
      <c r="E128" s="16">
        <f t="shared" si="7"/>
        <v>1.02231</v>
      </c>
      <c r="F128" s="12"/>
      <c r="G128" s="15"/>
      <c r="H128" s="15"/>
      <c r="I128" s="15"/>
      <c r="J128" s="15"/>
      <c r="K128" s="15"/>
      <c r="L128" s="15"/>
      <c r="M128" s="15"/>
    </row>
    <row r="129" spans="1:13" ht="13.5" customHeight="1">
      <c r="A129" s="15"/>
      <c r="B129" s="38" t="s">
        <v>19</v>
      </c>
      <c r="C129" s="15">
        <v>46.66</v>
      </c>
      <c r="D129" s="13">
        <v>101.58</v>
      </c>
      <c r="E129" s="16">
        <f t="shared" si="7"/>
        <v>4.739722799999999</v>
      </c>
      <c r="F129" s="12"/>
      <c r="G129" s="15"/>
      <c r="H129" s="15"/>
      <c r="I129" s="15"/>
      <c r="J129" s="15"/>
      <c r="K129" s="15"/>
      <c r="L129" s="15"/>
      <c r="M129" s="15"/>
    </row>
    <row r="130" spans="1:13" ht="13.5" customHeight="1">
      <c r="A130" s="15"/>
      <c r="B130" s="38" t="s">
        <v>23</v>
      </c>
      <c r="C130" s="15">
        <v>1</v>
      </c>
      <c r="D130" s="13">
        <v>17.01</v>
      </c>
      <c r="E130" s="16">
        <f t="shared" si="7"/>
        <v>0.01701</v>
      </c>
      <c r="F130" s="12"/>
      <c r="G130" s="15"/>
      <c r="H130" s="15"/>
      <c r="I130" s="15"/>
      <c r="J130" s="15"/>
      <c r="K130" s="15"/>
      <c r="L130" s="15"/>
      <c r="M130" s="15"/>
    </row>
    <row r="131" spans="1:13" ht="13.5" customHeight="1">
      <c r="A131" s="114"/>
      <c r="B131" s="115"/>
      <c r="C131" s="115"/>
      <c r="D131" s="116"/>
      <c r="E131" s="13">
        <f>SUM(E124:E130)</f>
        <v>36.7666768</v>
      </c>
      <c r="F131" s="12"/>
      <c r="G131" s="15"/>
      <c r="H131" s="15"/>
      <c r="I131" s="15"/>
      <c r="J131" s="15"/>
      <c r="K131" s="15"/>
      <c r="L131" s="15"/>
      <c r="M131" s="15"/>
    </row>
    <row r="132" spans="1:13" ht="11.25" customHeight="1">
      <c r="A132" s="47">
        <v>3</v>
      </c>
      <c r="B132" s="48" t="s">
        <v>72</v>
      </c>
      <c r="C132" s="47">
        <v>40</v>
      </c>
      <c r="D132" s="49">
        <v>2.97</v>
      </c>
      <c r="E132" s="49"/>
      <c r="F132" s="47">
        <v>2.64</v>
      </c>
      <c r="G132" s="47">
        <v>4.48</v>
      </c>
      <c r="H132" s="47">
        <v>13.68</v>
      </c>
      <c r="I132" s="47">
        <v>82.4</v>
      </c>
      <c r="J132" s="47">
        <v>0</v>
      </c>
      <c r="K132" s="47">
        <v>0.168</v>
      </c>
      <c r="L132" s="47">
        <v>17.6</v>
      </c>
      <c r="M132" s="47">
        <v>4.68</v>
      </c>
    </row>
    <row r="133" spans="1:13" ht="11.25" customHeight="1">
      <c r="A133" s="47">
        <v>4</v>
      </c>
      <c r="B133" s="48" t="s">
        <v>121</v>
      </c>
      <c r="C133" s="47">
        <v>200</v>
      </c>
      <c r="D133" s="49">
        <f>E138</f>
        <v>4.52305</v>
      </c>
      <c r="E133" s="49"/>
      <c r="F133" s="47">
        <v>1.52</v>
      </c>
      <c r="G133" s="47">
        <v>1.35</v>
      </c>
      <c r="H133" s="47">
        <v>15.9</v>
      </c>
      <c r="I133" s="47">
        <v>181</v>
      </c>
      <c r="J133" s="47">
        <v>1.33</v>
      </c>
      <c r="K133" s="47">
        <v>0.16</v>
      </c>
      <c r="L133" s="47">
        <v>126.6</v>
      </c>
      <c r="M133" s="47">
        <v>0.41</v>
      </c>
    </row>
    <row r="134" spans="1:13" ht="11.25" customHeight="1">
      <c r="A134" s="11"/>
      <c r="B134" s="19" t="s">
        <v>122</v>
      </c>
      <c r="C134" s="15">
        <v>1</v>
      </c>
      <c r="D134" s="13">
        <v>750.2</v>
      </c>
      <c r="E134" s="11">
        <f>C134*D134/1000</f>
        <v>0.7502000000000001</v>
      </c>
      <c r="F134" s="12"/>
      <c r="G134" s="11"/>
      <c r="H134" s="11"/>
      <c r="I134" s="11"/>
      <c r="J134" s="11"/>
      <c r="K134" s="11"/>
      <c r="L134" s="11"/>
      <c r="M134" s="11"/>
    </row>
    <row r="135" spans="1:13" ht="11.25" customHeight="1">
      <c r="A135" s="11"/>
      <c r="B135" s="19" t="s">
        <v>26</v>
      </c>
      <c r="C135" s="15">
        <v>15</v>
      </c>
      <c r="D135" s="13">
        <v>87.7</v>
      </c>
      <c r="E135" s="16">
        <f>C135*D135/1000</f>
        <v>1.3155</v>
      </c>
      <c r="F135" s="12"/>
      <c r="G135" s="11"/>
      <c r="H135" s="11"/>
      <c r="I135" s="11"/>
      <c r="J135" s="11"/>
      <c r="K135" s="11"/>
      <c r="L135" s="11"/>
      <c r="M135" s="11"/>
    </row>
    <row r="136" spans="1:13" ht="11.25" customHeight="1">
      <c r="A136" s="11"/>
      <c r="B136" s="19" t="s">
        <v>123</v>
      </c>
      <c r="C136" s="15">
        <v>35</v>
      </c>
      <c r="D136" s="13">
        <v>70.21</v>
      </c>
      <c r="E136" s="16">
        <f>C136*D136/1000</f>
        <v>2.45735</v>
      </c>
      <c r="F136" s="12"/>
      <c r="G136" s="11"/>
      <c r="H136" s="11"/>
      <c r="I136" s="11"/>
      <c r="J136" s="11"/>
      <c r="K136" s="11"/>
      <c r="L136" s="11"/>
      <c r="M136" s="11"/>
    </row>
    <row r="137" spans="1:13" ht="11.25" customHeight="1">
      <c r="A137" s="11"/>
      <c r="B137" s="19" t="s">
        <v>108</v>
      </c>
      <c r="C137" s="15">
        <v>164</v>
      </c>
      <c r="D137" s="13">
        <v>0</v>
      </c>
      <c r="E137" s="16">
        <f>C137*D137/1000</f>
        <v>0</v>
      </c>
      <c r="F137" s="12"/>
      <c r="G137" s="11"/>
      <c r="H137" s="11"/>
      <c r="I137" s="11"/>
      <c r="J137" s="11"/>
      <c r="K137" s="11"/>
      <c r="L137" s="11"/>
      <c r="M137" s="11"/>
    </row>
    <row r="138" spans="1:13" ht="11.25" customHeight="1">
      <c r="A138" s="126"/>
      <c r="B138" s="126"/>
      <c r="C138" s="126"/>
      <c r="D138" s="126"/>
      <c r="E138" s="16">
        <f>SUM(E134:E137)</f>
        <v>4.52305</v>
      </c>
      <c r="F138" s="12"/>
      <c r="G138" s="11"/>
      <c r="H138" s="11"/>
      <c r="I138" s="11"/>
      <c r="J138" s="11"/>
      <c r="K138" s="11"/>
      <c r="L138" s="11"/>
      <c r="M138" s="11"/>
    </row>
    <row r="139" spans="1:13" ht="15" customHeight="1">
      <c r="A139" s="167" t="s">
        <v>28</v>
      </c>
      <c r="B139" s="168"/>
      <c r="C139" s="169"/>
      <c r="D139" s="49">
        <f>D118+D123+D132+D133</f>
        <v>45.997814999999996</v>
      </c>
      <c r="E139" s="49"/>
      <c r="F139" s="49">
        <f aca="true" t="shared" si="8" ref="F139:M139">F118+F123+F132+F133</f>
        <v>18.25</v>
      </c>
      <c r="G139" s="49">
        <f t="shared" si="8"/>
        <v>26.110000000000003</v>
      </c>
      <c r="H139" s="49">
        <f t="shared" si="8"/>
        <v>72.13000000000001</v>
      </c>
      <c r="I139" s="49">
        <f t="shared" si="8"/>
        <v>595.14</v>
      </c>
      <c r="J139" s="49">
        <f t="shared" si="8"/>
        <v>20.229999999999997</v>
      </c>
      <c r="K139" s="49">
        <f t="shared" si="8"/>
        <v>0.45100000000000007</v>
      </c>
      <c r="L139" s="49">
        <f t="shared" si="8"/>
        <v>184.9</v>
      </c>
      <c r="M139" s="49">
        <f t="shared" si="8"/>
        <v>7.82</v>
      </c>
    </row>
    <row r="140" spans="1:13" ht="15.75">
      <c r="A140" s="111" t="s">
        <v>50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1:13" ht="15.75" customHeight="1">
      <c r="A141" s="125">
        <v>1</v>
      </c>
      <c r="B141" s="153" t="s">
        <v>88</v>
      </c>
      <c r="C141" s="125" t="s">
        <v>71</v>
      </c>
      <c r="D141" s="124">
        <f>E150</f>
        <v>41.437036400000004</v>
      </c>
      <c r="E141" s="124"/>
      <c r="F141" s="125">
        <v>9.26</v>
      </c>
      <c r="G141" s="125">
        <v>6.46</v>
      </c>
      <c r="H141" s="125">
        <v>30.2</v>
      </c>
      <c r="I141" s="125">
        <v>296.44</v>
      </c>
      <c r="J141" s="125">
        <v>2.76</v>
      </c>
      <c r="K141" s="125">
        <v>0.19</v>
      </c>
      <c r="L141" s="125">
        <v>124.5</v>
      </c>
      <c r="M141" s="125">
        <v>0.56</v>
      </c>
    </row>
    <row r="142" spans="1:13" ht="15.75" customHeight="1">
      <c r="A142" s="125"/>
      <c r="B142" s="153"/>
      <c r="C142" s="125"/>
      <c r="D142" s="124"/>
      <c r="E142" s="124"/>
      <c r="F142" s="125"/>
      <c r="G142" s="125"/>
      <c r="H142" s="125"/>
      <c r="I142" s="125"/>
      <c r="J142" s="125"/>
      <c r="K142" s="125"/>
      <c r="L142" s="125"/>
      <c r="M142" s="125"/>
    </row>
    <row r="143" spans="1:13" ht="15">
      <c r="A143" s="11"/>
      <c r="B143" s="14" t="s">
        <v>89</v>
      </c>
      <c r="C143" s="15">
        <v>88.67</v>
      </c>
      <c r="D143" s="13">
        <v>377</v>
      </c>
      <c r="E143" s="16">
        <f aca="true" t="shared" si="9" ref="E143:E149">C143*D143/1000</f>
        <v>33.42859000000001</v>
      </c>
      <c r="F143" s="12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4" t="s">
        <v>90</v>
      </c>
      <c r="C144" s="15">
        <v>8</v>
      </c>
      <c r="D144" s="13">
        <v>47.84</v>
      </c>
      <c r="E144" s="16">
        <f t="shared" si="9"/>
        <v>0.38272</v>
      </c>
      <c r="F144" s="12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4" t="s">
        <v>26</v>
      </c>
      <c r="C145" s="15">
        <v>6.66</v>
      </c>
      <c r="D145" s="13">
        <v>87.7</v>
      </c>
      <c r="E145" s="16">
        <f t="shared" si="9"/>
        <v>0.584082</v>
      </c>
      <c r="F145" s="12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4" t="s">
        <v>91</v>
      </c>
      <c r="C146" s="15">
        <v>12</v>
      </c>
      <c r="D146" s="13">
        <v>194.53</v>
      </c>
      <c r="E146" s="16">
        <f t="shared" si="9"/>
        <v>2.33436</v>
      </c>
      <c r="F146" s="12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4" t="s">
        <v>22</v>
      </c>
      <c r="C147" s="15">
        <v>3.33</v>
      </c>
      <c r="D147" s="13">
        <v>561.69</v>
      </c>
      <c r="E147" s="13">
        <f t="shared" si="9"/>
        <v>1.8704277000000002</v>
      </c>
      <c r="F147" s="12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4" t="s">
        <v>23</v>
      </c>
      <c r="C148" s="15">
        <v>1.67</v>
      </c>
      <c r="D148" s="13">
        <v>17.01</v>
      </c>
      <c r="E148" s="13">
        <f t="shared" si="9"/>
        <v>0.0284067</v>
      </c>
      <c r="F148" s="12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4" t="s">
        <v>22</v>
      </c>
      <c r="C149" s="15">
        <v>5</v>
      </c>
      <c r="D149" s="13">
        <v>561.69</v>
      </c>
      <c r="E149" s="13">
        <f t="shared" si="9"/>
        <v>2.80845</v>
      </c>
      <c r="F149" s="12"/>
      <c r="G149" s="11"/>
      <c r="H149" s="11"/>
      <c r="I149" s="11"/>
      <c r="J149" s="11"/>
      <c r="K149" s="11"/>
      <c r="L149" s="11"/>
      <c r="M149" s="11"/>
    </row>
    <row r="150" spans="1:13" ht="15">
      <c r="A150" s="142"/>
      <c r="B150" s="143"/>
      <c r="C150" s="143"/>
      <c r="D150" s="144"/>
      <c r="E150" s="13">
        <f>SUM(E143:E149)</f>
        <v>41.437036400000004</v>
      </c>
      <c r="F150" s="12"/>
      <c r="G150" s="11"/>
      <c r="H150" s="11"/>
      <c r="I150" s="11"/>
      <c r="J150" s="11"/>
      <c r="K150" s="11"/>
      <c r="L150" s="11"/>
      <c r="M150" s="11"/>
    </row>
    <row r="151" spans="1:13" ht="15.75">
      <c r="A151" s="53">
        <v>2</v>
      </c>
      <c r="B151" s="54" t="s">
        <v>72</v>
      </c>
      <c r="C151" s="53">
        <v>40</v>
      </c>
      <c r="D151" s="55">
        <v>2.97</v>
      </c>
      <c r="E151" s="55"/>
      <c r="F151" s="53">
        <v>2.64</v>
      </c>
      <c r="G151" s="53">
        <v>4.48</v>
      </c>
      <c r="H151" s="53">
        <v>13.68</v>
      </c>
      <c r="I151" s="53">
        <v>82.4</v>
      </c>
      <c r="J151" s="53">
        <v>0</v>
      </c>
      <c r="K151" s="53">
        <v>0.168</v>
      </c>
      <c r="L151" s="53">
        <v>17.6</v>
      </c>
      <c r="M151" s="53">
        <v>4.68</v>
      </c>
    </row>
    <row r="152" spans="1:13" ht="15.75">
      <c r="A152" s="53">
        <v>3</v>
      </c>
      <c r="B152" s="56" t="s">
        <v>25</v>
      </c>
      <c r="C152" s="53">
        <v>200</v>
      </c>
      <c r="D152" s="55">
        <f>E155</f>
        <v>2.0657</v>
      </c>
      <c r="E152" s="55"/>
      <c r="F152" s="53">
        <v>1.41</v>
      </c>
      <c r="G152" s="53">
        <v>1.24</v>
      </c>
      <c r="H152" s="53">
        <v>13.1</v>
      </c>
      <c r="I152" s="65">
        <v>60</v>
      </c>
      <c r="J152" s="65">
        <v>50</v>
      </c>
      <c r="K152" s="65">
        <v>6</v>
      </c>
      <c r="L152" s="65">
        <v>0.1</v>
      </c>
      <c r="M152" s="65">
        <v>1.7</v>
      </c>
    </row>
    <row r="153" spans="1:13" ht="12" customHeight="1">
      <c r="A153" s="11"/>
      <c r="B153" s="14" t="s">
        <v>26</v>
      </c>
      <c r="C153" s="15">
        <v>15</v>
      </c>
      <c r="D153" s="13">
        <v>87.7</v>
      </c>
      <c r="E153" s="16">
        <f>C153*D153/1000</f>
        <v>1.3155</v>
      </c>
      <c r="F153" s="12"/>
      <c r="G153" s="11"/>
      <c r="H153" s="11"/>
      <c r="I153" s="17"/>
      <c r="J153" s="17"/>
      <c r="K153" s="17"/>
      <c r="L153" s="17"/>
      <c r="M153" s="17"/>
    </row>
    <row r="154" spans="1:13" ht="12" customHeight="1">
      <c r="A154" s="11"/>
      <c r="B154" s="14" t="s">
        <v>27</v>
      </c>
      <c r="C154" s="15">
        <v>1</v>
      </c>
      <c r="D154" s="13">
        <v>750.2</v>
      </c>
      <c r="E154" s="16">
        <f>C154*D154/1000</f>
        <v>0.7502000000000001</v>
      </c>
      <c r="F154" s="12"/>
      <c r="G154" s="11"/>
      <c r="H154" s="11"/>
      <c r="I154" s="17"/>
      <c r="J154" s="17"/>
      <c r="K154" s="17"/>
      <c r="L154" s="17"/>
      <c r="M154" s="17"/>
    </row>
    <row r="155" spans="1:13" ht="12" customHeight="1">
      <c r="A155" s="142"/>
      <c r="B155" s="143"/>
      <c r="C155" s="143"/>
      <c r="D155" s="144"/>
      <c r="E155" s="16">
        <f>E153+E154</f>
        <v>2.0657</v>
      </c>
      <c r="F155" s="12"/>
      <c r="G155" s="11"/>
      <c r="H155" s="11"/>
      <c r="I155" s="17"/>
      <c r="J155" s="17"/>
      <c r="K155" s="17"/>
      <c r="L155" s="17"/>
      <c r="M155" s="17"/>
    </row>
    <row r="156" spans="1:14" ht="15.75">
      <c r="A156" s="154" t="s">
        <v>28</v>
      </c>
      <c r="B156" s="155"/>
      <c r="C156" s="156"/>
      <c r="D156" s="55">
        <v>46.48</v>
      </c>
      <c r="E156" s="55"/>
      <c r="F156" s="55">
        <f aca="true" t="shared" si="10" ref="F156:M156">F141+F151+F152</f>
        <v>13.31</v>
      </c>
      <c r="G156" s="55">
        <f t="shared" si="10"/>
        <v>12.180000000000001</v>
      </c>
      <c r="H156" s="55">
        <f t="shared" si="10"/>
        <v>56.98</v>
      </c>
      <c r="I156" s="55">
        <f t="shared" si="10"/>
        <v>438.84000000000003</v>
      </c>
      <c r="J156" s="55">
        <f t="shared" si="10"/>
        <v>52.76</v>
      </c>
      <c r="K156" s="55">
        <f t="shared" si="10"/>
        <v>6.358</v>
      </c>
      <c r="L156" s="55">
        <f t="shared" si="10"/>
        <v>142.2</v>
      </c>
      <c r="M156" s="55">
        <f t="shared" si="10"/>
        <v>6.94</v>
      </c>
      <c r="N156" s="84">
        <f>D141+D151+D152</f>
        <v>46.4727364</v>
      </c>
    </row>
    <row r="157" spans="1:13" ht="15.75">
      <c r="A157" s="117" t="s">
        <v>55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9"/>
    </row>
    <row r="158" spans="1:13" ht="15.75" customHeight="1">
      <c r="A158" s="47">
        <v>1</v>
      </c>
      <c r="B158" s="59" t="s">
        <v>127</v>
      </c>
      <c r="C158" s="47">
        <v>150</v>
      </c>
      <c r="D158" s="49">
        <f>E166</f>
        <v>14.756430000000002</v>
      </c>
      <c r="E158" s="49"/>
      <c r="F158" s="47">
        <v>3.77</v>
      </c>
      <c r="G158" s="47">
        <v>10.2</v>
      </c>
      <c r="H158" s="47">
        <v>41.82</v>
      </c>
      <c r="I158" s="47">
        <v>276</v>
      </c>
      <c r="J158" s="47">
        <v>8</v>
      </c>
      <c r="K158" s="47">
        <v>0.075</v>
      </c>
      <c r="L158" s="47">
        <v>17.2</v>
      </c>
      <c r="M158" s="47">
        <v>0.86</v>
      </c>
    </row>
    <row r="159" spans="1:13" ht="11.25" customHeight="1">
      <c r="A159" s="11"/>
      <c r="B159" s="14" t="s">
        <v>19</v>
      </c>
      <c r="C159" s="15">
        <v>39</v>
      </c>
      <c r="D159" s="13">
        <v>101.58</v>
      </c>
      <c r="E159" s="16">
        <f aca="true" t="shared" si="11" ref="E159:E165">C159*D159/1000</f>
        <v>3.96162</v>
      </c>
      <c r="F159" s="12"/>
      <c r="G159" s="11"/>
      <c r="H159" s="11"/>
      <c r="I159" s="11"/>
      <c r="J159" s="11"/>
      <c r="K159" s="11"/>
      <c r="L159" s="11"/>
      <c r="M159" s="11"/>
    </row>
    <row r="160" spans="1:13" ht="11.25" customHeight="1">
      <c r="A160" s="11"/>
      <c r="B160" s="14" t="s">
        <v>108</v>
      </c>
      <c r="C160" s="15">
        <v>82.5</v>
      </c>
      <c r="D160" s="13">
        <v>0</v>
      </c>
      <c r="E160" s="16">
        <f t="shared" si="11"/>
        <v>0</v>
      </c>
      <c r="F160" s="12"/>
      <c r="G160" s="11"/>
      <c r="H160" s="11"/>
      <c r="I160" s="11"/>
      <c r="J160" s="11"/>
      <c r="K160" s="11"/>
      <c r="L160" s="11"/>
      <c r="M160" s="11"/>
    </row>
    <row r="161" spans="1:13" ht="11.25" customHeight="1">
      <c r="A161" s="11"/>
      <c r="B161" s="14" t="s">
        <v>22</v>
      </c>
      <c r="C161" s="15">
        <v>5</v>
      </c>
      <c r="D161" s="13">
        <v>561.69</v>
      </c>
      <c r="E161" s="16">
        <f t="shared" si="11"/>
        <v>2.80845</v>
      </c>
      <c r="F161" s="12"/>
      <c r="G161" s="11"/>
      <c r="H161" s="11"/>
      <c r="I161" s="11"/>
      <c r="J161" s="11"/>
      <c r="K161" s="11"/>
      <c r="L161" s="11"/>
      <c r="M161" s="11"/>
    </row>
    <row r="162" spans="1:13" ht="11.25" customHeight="1">
      <c r="A162" s="11"/>
      <c r="B162" s="14" t="s">
        <v>21</v>
      </c>
      <c r="C162" s="15">
        <v>19.5</v>
      </c>
      <c r="D162" s="13">
        <v>36.28</v>
      </c>
      <c r="E162" s="16">
        <f t="shared" si="11"/>
        <v>0.7074600000000001</v>
      </c>
      <c r="F162" s="12"/>
      <c r="G162" s="11"/>
      <c r="H162" s="11"/>
      <c r="I162" s="11"/>
      <c r="J162" s="11"/>
      <c r="K162" s="11"/>
      <c r="L162" s="11"/>
      <c r="M162" s="11"/>
    </row>
    <row r="163" spans="1:13" ht="11.25" customHeight="1">
      <c r="A163" s="11"/>
      <c r="B163" s="14" t="s">
        <v>20</v>
      </c>
      <c r="C163" s="15">
        <v>39</v>
      </c>
      <c r="D163" s="13">
        <v>31.1</v>
      </c>
      <c r="E163" s="16">
        <f t="shared" si="11"/>
        <v>1.2129</v>
      </c>
      <c r="F163" s="12"/>
      <c r="G163" s="11"/>
      <c r="H163" s="11"/>
      <c r="I163" s="11"/>
      <c r="J163" s="11"/>
      <c r="K163" s="11"/>
      <c r="L163" s="11"/>
      <c r="M163" s="11"/>
    </row>
    <row r="164" spans="1:13" ht="11.25" customHeight="1">
      <c r="A164" s="11"/>
      <c r="B164" s="14" t="s">
        <v>128</v>
      </c>
      <c r="C164" s="15">
        <v>13.48</v>
      </c>
      <c r="D164" s="13">
        <v>450</v>
      </c>
      <c r="E164" s="16">
        <f t="shared" si="11"/>
        <v>6.066</v>
      </c>
      <c r="F164" s="12"/>
      <c r="G164" s="11"/>
      <c r="H164" s="11"/>
      <c r="I164" s="11"/>
      <c r="J164" s="11"/>
      <c r="K164" s="11"/>
      <c r="L164" s="11"/>
      <c r="M164" s="11"/>
    </row>
    <row r="165" spans="1:13" ht="11.25" customHeight="1">
      <c r="A165" s="11"/>
      <c r="B165" s="14"/>
      <c r="C165" s="15"/>
      <c r="D165" s="13"/>
      <c r="E165" s="16">
        <f t="shared" si="11"/>
        <v>0</v>
      </c>
      <c r="F165" s="12"/>
      <c r="G165" s="11"/>
      <c r="H165" s="11"/>
      <c r="I165" s="11"/>
      <c r="J165" s="11"/>
      <c r="K165" s="11"/>
      <c r="L165" s="11"/>
      <c r="M165" s="11"/>
    </row>
    <row r="166" spans="1:13" ht="11.25" customHeight="1">
      <c r="A166" s="11"/>
      <c r="B166" s="114"/>
      <c r="C166" s="115"/>
      <c r="D166" s="116"/>
      <c r="E166" s="16">
        <f>SUM(E159:E165)</f>
        <v>14.756430000000002</v>
      </c>
      <c r="F166" s="12"/>
      <c r="G166" s="11"/>
      <c r="H166" s="11"/>
      <c r="I166" s="11"/>
      <c r="J166" s="11"/>
      <c r="K166" s="11"/>
      <c r="L166" s="11"/>
      <c r="M166" s="11"/>
    </row>
    <row r="167" spans="1:13" ht="15.75">
      <c r="A167" s="47">
        <v>2</v>
      </c>
      <c r="B167" s="48" t="s">
        <v>72</v>
      </c>
      <c r="C167" s="47">
        <v>40</v>
      </c>
      <c r="D167" s="49">
        <v>2.97</v>
      </c>
      <c r="E167" s="49"/>
      <c r="F167" s="47">
        <v>2.64</v>
      </c>
      <c r="G167" s="47">
        <v>4.48</v>
      </c>
      <c r="H167" s="47">
        <v>13.68</v>
      </c>
      <c r="I167" s="47">
        <v>82.4</v>
      </c>
      <c r="J167" s="47">
        <v>0</v>
      </c>
      <c r="K167" s="47">
        <v>0.168</v>
      </c>
      <c r="L167" s="47">
        <v>17.6</v>
      </c>
      <c r="M167" s="47">
        <v>4.68</v>
      </c>
    </row>
    <row r="168" spans="1:13" ht="15.75">
      <c r="A168" s="47">
        <v>3</v>
      </c>
      <c r="B168" s="48" t="s">
        <v>53</v>
      </c>
      <c r="C168" s="47">
        <v>200</v>
      </c>
      <c r="D168" s="49">
        <f>E172</f>
        <v>9.564254</v>
      </c>
      <c r="E168" s="49"/>
      <c r="F168" s="47">
        <v>5.5</v>
      </c>
      <c r="G168" s="47">
        <v>14</v>
      </c>
      <c r="H168" s="47">
        <v>73</v>
      </c>
      <c r="I168" s="47">
        <v>118.6</v>
      </c>
      <c r="J168" s="47">
        <v>50</v>
      </c>
      <c r="K168" s="47">
        <v>6</v>
      </c>
      <c r="L168" s="47">
        <v>0.1</v>
      </c>
      <c r="M168" s="47">
        <v>1.7</v>
      </c>
    </row>
    <row r="169" spans="1:13" ht="12.75" customHeight="1">
      <c r="A169" s="11"/>
      <c r="B169" s="19" t="s">
        <v>54</v>
      </c>
      <c r="C169" s="15">
        <v>2.2</v>
      </c>
      <c r="D169" s="13">
        <v>558.07</v>
      </c>
      <c r="E169" s="16">
        <f>C169*D169/1000</f>
        <v>1.2277540000000002</v>
      </c>
      <c r="F169" s="12"/>
      <c r="G169" s="11"/>
      <c r="H169" s="11"/>
      <c r="I169" s="11"/>
      <c r="J169" s="11"/>
      <c r="K169" s="11"/>
      <c r="L169" s="11"/>
      <c r="M169" s="11"/>
    </row>
    <row r="170" spans="1:13" ht="12.75" customHeight="1">
      <c r="A170" s="11"/>
      <c r="B170" s="19" t="s">
        <v>35</v>
      </c>
      <c r="C170" s="15">
        <v>100</v>
      </c>
      <c r="D170" s="13">
        <v>70.21</v>
      </c>
      <c r="E170" s="16">
        <f>C170*D170/1000</f>
        <v>7.020999999999999</v>
      </c>
      <c r="F170" s="12"/>
      <c r="G170" s="11"/>
      <c r="H170" s="11"/>
      <c r="I170" s="11"/>
      <c r="J170" s="11"/>
      <c r="K170" s="11"/>
      <c r="L170" s="11"/>
      <c r="M170" s="11"/>
    </row>
    <row r="171" spans="1:13" ht="12.75" customHeight="1">
      <c r="A171" s="11"/>
      <c r="B171" s="19" t="s">
        <v>26</v>
      </c>
      <c r="C171" s="15">
        <v>15</v>
      </c>
      <c r="D171" s="13">
        <v>87.7</v>
      </c>
      <c r="E171" s="16">
        <f>C171*D171/1000</f>
        <v>1.3155</v>
      </c>
      <c r="F171" s="12"/>
      <c r="G171" s="11"/>
      <c r="H171" s="11"/>
      <c r="I171" s="11"/>
      <c r="J171" s="11"/>
      <c r="K171" s="11"/>
      <c r="L171" s="11"/>
      <c r="M171" s="11"/>
    </row>
    <row r="172" spans="1:13" ht="12.75" customHeight="1">
      <c r="A172" s="11"/>
      <c r="B172" s="114"/>
      <c r="C172" s="115"/>
      <c r="D172" s="116"/>
      <c r="E172" s="16">
        <f>SUM(E169:E171)</f>
        <v>9.564254</v>
      </c>
      <c r="F172" s="12"/>
      <c r="G172" s="11"/>
      <c r="H172" s="11"/>
      <c r="I172" s="11"/>
      <c r="J172" s="11"/>
      <c r="K172" s="11"/>
      <c r="L172" s="11"/>
      <c r="M172" s="11"/>
    </row>
    <row r="173" spans="1:13" ht="12.75" customHeight="1">
      <c r="A173" s="126"/>
      <c r="B173" s="126"/>
      <c r="C173" s="126"/>
      <c r="D173" s="126"/>
      <c r="E173" s="16">
        <f>SUM(E169:E172)</f>
        <v>19.128508</v>
      </c>
      <c r="F173" s="12"/>
      <c r="G173" s="11"/>
      <c r="H173" s="11"/>
      <c r="I173" s="11"/>
      <c r="J173" s="11"/>
      <c r="K173" s="11"/>
      <c r="L173" s="11"/>
      <c r="M173" s="11"/>
    </row>
    <row r="174" spans="1:13" ht="15.75">
      <c r="A174" s="47">
        <v>4</v>
      </c>
      <c r="B174" s="48" t="s">
        <v>33</v>
      </c>
      <c r="C174" s="47">
        <v>70</v>
      </c>
      <c r="D174" s="49">
        <v>11.39</v>
      </c>
      <c r="E174" s="49"/>
      <c r="F174" s="47">
        <v>0.15</v>
      </c>
      <c r="G174" s="47">
        <v>0.15</v>
      </c>
      <c r="H174" s="47">
        <v>3.53</v>
      </c>
      <c r="I174" s="47">
        <v>16.92</v>
      </c>
      <c r="J174" s="47">
        <v>28</v>
      </c>
      <c r="K174" s="47">
        <v>0.093</v>
      </c>
      <c r="L174" s="47">
        <v>44.4</v>
      </c>
      <c r="M174" s="47">
        <v>0.8</v>
      </c>
    </row>
    <row r="175" spans="1:13" ht="15.75">
      <c r="A175" s="167" t="s">
        <v>28</v>
      </c>
      <c r="B175" s="168"/>
      <c r="C175" s="169"/>
      <c r="D175" s="49">
        <f>D158+D168+D167+D174</f>
        <v>38.680684</v>
      </c>
      <c r="E175" s="49"/>
      <c r="F175" s="49">
        <f aca="true" t="shared" si="12" ref="F175:M175">F158+F168+F167+F174</f>
        <v>12.06</v>
      </c>
      <c r="G175" s="49">
        <f t="shared" si="12"/>
        <v>28.83</v>
      </c>
      <c r="H175" s="49">
        <f t="shared" si="12"/>
        <v>132.03</v>
      </c>
      <c r="I175" s="49">
        <f t="shared" si="12"/>
        <v>493.92</v>
      </c>
      <c r="J175" s="49">
        <f t="shared" si="12"/>
        <v>86</v>
      </c>
      <c r="K175" s="49">
        <f t="shared" si="12"/>
        <v>6.336</v>
      </c>
      <c r="L175" s="49">
        <f t="shared" si="12"/>
        <v>79.30000000000001</v>
      </c>
      <c r="M175" s="49">
        <f t="shared" si="12"/>
        <v>8.040000000000001</v>
      </c>
    </row>
    <row r="176" spans="1:13" ht="15.75">
      <c r="A176" s="117" t="s">
        <v>59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9"/>
    </row>
    <row r="177" spans="1:13" ht="12" customHeight="1">
      <c r="A177" s="53">
        <v>1</v>
      </c>
      <c r="B177" s="74" t="s">
        <v>117</v>
      </c>
      <c r="C177" s="53">
        <v>50</v>
      </c>
      <c r="D177" s="55">
        <f>E181</f>
        <v>2.4153029999999998</v>
      </c>
      <c r="E177" s="55"/>
      <c r="F177" s="53">
        <v>0.76</v>
      </c>
      <c r="G177" s="53">
        <v>2.55</v>
      </c>
      <c r="H177" s="53">
        <v>6.88</v>
      </c>
      <c r="I177" s="53">
        <v>53.5</v>
      </c>
      <c r="J177" s="53">
        <v>5.86</v>
      </c>
      <c r="K177" s="53">
        <v>0.03</v>
      </c>
      <c r="L177" s="53">
        <v>7.55</v>
      </c>
      <c r="M177" s="53">
        <v>0</v>
      </c>
    </row>
    <row r="178" spans="1:13" ht="12" customHeight="1">
      <c r="A178" s="11"/>
      <c r="B178" s="38" t="s">
        <v>42</v>
      </c>
      <c r="C178" s="15">
        <v>57.75</v>
      </c>
      <c r="D178" s="13">
        <v>29.5</v>
      </c>
      <c r="E178" s="16">
        <f>C178*D178/1000</f>
        <v>1.703625</v>
      </c>
      <c r="F178" s="12"/>
      <c r="G178" s="11"/>
      <c r="H178" s="11"/>
      <c r="I178" s="11"/>
      <c r="J178" s="11"/>
      <c r="K178" s="11"/>
      <c r="L178" s="11"/>
      <c r="M178" s="11"/>
    </row>
    <row r="179" spans="1:13" ht="12" customHeight="1">
      <c r="A179" s="11"/>
      <c r="B179" s="38" t="s">
        <v>116</v>
      </c>
      <c r="C179" s="15">
        <v>10.1</v>
      </c>
      <c r="D179" s="13">
        <v>36.28</v>
      </c>
      <c r="E179" s="16">
        <f>C179*D179/1000</f>
        <v>0.366428</v>
      </c>
      <c r="F179" s="12"/>
      <c r="G179" s="11"/>
      <c r="H179" s="11"/>
      <c r="I179" s="11"/>
      <c r="J179" s="11"/>
      <c r="K179" s="11"/>
      <c r="L179" s="11"/>
      <c r="M179" s="11"/>
    </row>
    <row r="180" spans="1:13" ht="12" customHeight="1">
      <c r="A180" s="11"/>
      <c r="B180" s="38" t="s">
        <v>58</v>
      </c>
      <c r="C180" s="15">
        <v>2.5</v>
      </c>
      <c r="D180" s="13">
        <v>138.1</v>
      </c>
      <c r="E180" s="16">
        <f>C180*D180/1000</f>
        <v>0.34525</v>
      </c>
      <c r="F180" s="12"/>
      <c r="G180" s="11"/>
      <c r="H180" s="11"/>
      <c r="I180" s="11"/>
      <c r="J180" s="11"/>
      <c r="K180" s="11"/>
      <c r="L180" s="11"/>
      <c r="M180" s="11"/>
    </row>
    <row r="181" spans="1:13" ht="12" customHeight="1">
      <c r="A181" s="142"/>
      <c r="B181" s="143"/>
      <c r="C181" s="143"/>
      <c r="D181" s="144"/>
      <c r="E181" s="16">
        <f>SUM(E178:E180)</f>
        <v>2.4153029999999998</v>
      </c>
      <c r="F181" s="12"/>
      <c r="G181" s="11"/>
      <c r="H181" s="11"/>
      <c r="I181" s="11"/>
      <c r="J181" s="11"/>
      <c r="K181" s="11"/>
      <c r="L181" s="11"/>
      <c r="M181" s="11"/>
    </row>
    <row r="182" spans="1:13" ht="12" customHeight="1">
      <c r="A182" s="53">
        <v>2</v>
      </c>
      <c r="B182" s="56" t="s">
        <v>96</v>
      </c>
      <c r="C182" s="53">
        <v>75</v>
      </c>
      <c r="D182" s="55">
        <f>E189</f>
        <v>29.488075499999994</v>
      </c>
      <c r="E182" s="55"/>
      <c r="F182" s="78">
        <v>7.78</v>
      </c>
      <c r="G182" s="78">
        <v>10.68</v>
      </c>
      <c r="H182" s="78">
        <v>4.21</v>
      </c>
      <c r="I182" s="78">
        <v>201.45</v>
      </c>
      <c r="J182" s="78">
        <v>0.08</v>
      </c>
      <c r="K182" s="78">
        <v>0.05</v>
      </c>
      <c r="L182" s="78">
        <v>21.88</v>
      </c>
      <c r="M182" s="79">
        <v>0.75</v>
      </c>
    </row>
    <row r="183" spans="1:13" ht="11.25" customHeight="1">
      <c r="A183" s="15"/>
      <c r="B183" s="14" t="s">
        <v>97</v>
      </c>
      <c r="C183" s="15">
        <v>61.05</v>
      </c>
      <c r="D183" s="13">
        <v>424.81</v>
      </c>
      <c r="E183" s="16">
        <f aca="true" t="shared" si="13" ref="E183:E188">C183*D183/1000</f>
        <v>25.9346505</v>
      </c>
      <c r="F183" s="19"/>
      <c r="G183" s="39"/>
      <c r="H183" s="39"/>
      <c r="I183" s="39"/>
      <c r="J183" s="39"/>
      <c r="K183" s="39"/>
      <c r="L183" s="39"/>
      <c r="M183" s="40"/>
    </row>
    <row r="184" spans="1:13" ht="11.25" customHeight="1">
      <c r="A184" s="15"/>
      <c r="B184" s="14" t="s">
        <v>24</v>
      </c>
      <c r="C184" s="15">
        <v>13.5</v>
      </c>
      <c r="D184" s="13">
        <v>91.89</v>
      </c>
      <c r="E184" s="16">
        <f t="shared" si="13"/>
        <v>1.240515</v>
      </c>
      <c r="F184" s="19"/>
      <c r="G184" s="39"/>
      <c r="H184" s="39"/>
      <c r="I184" s="39"/>
      <c r="J184" s="39"/>
      <c r="K184" s="39"/>
      <c r="L184" s="39"/>
      <c r="M184" s="40"/>
    </row>
    <row r="185" spans="1:13" ht="11.25" customHeight="1">
      <c r="A185" s="15"/>
      <c r="B185" s="14" t="s">
        <v>98</v>
      </c>
      <c r="C185" s="15">
        <v>7.5</v>
      </c>
      <c r="D185" s="13">
        <v>178.59</v>
      </c>
      <c r="E185" s="16">
        <f t="shared" si="13"/>
        <v>1.3394249999999999</v>
      </c>
      <c r="F185" s="19"/>
      <c r="G185" s="39"/>
      <c r="H185" s="39"/>
      <c r="I185" s="39"/>
      <c r="J185" s="39"/>
      <c r="K185" s="39"/>
      <c r="L185" s="39"/>
      <c r="M185" s="40"/>
    </row>
    <row r="186" spans="1:13" ht="11.25" customHeight="1">
      <c r="A186" s="15"/>
      <c r="B186" s="14" t="s">
        <v>21</v>
      </c>
      <c r="C186" s="15">
        <v>9</v>
      </c>
      <c r="D186" s="13">
        <v>36.28</v>
      </c>
      <c r="E186" s="16">
        <f t="shared" si="13"/>
        <v>0.32652</v>
      </c>
      <c r="F186" s="19"/>
      <c r="G186" s="39"/>
      <c r="H186" s="39"/>
      <c r="I186" s="39"/>
      <c r="J186" s="39"/>
      <c r="K186" s="39"/>
      <c r="L186" s="39"/>
      <c r="M186" s="40"/>
    </row>
    <row r="187" spans="1:13" ht="11.25" customHeight="1">
      <c r="A187" s="15"/>
      <c r="B187" s="14" t="s">
        <v>23</v>
      </c>
      <c r="C187" s="15">
        <v>1.5</v>
      </c>
      <c r="D187" s="13">
        <v>17.01</v>
      </c>
      <c r="E187" s="16">
        <f t="shared" si="13"/>
        <v>0.025515</v>
      </c>
      <c r="F187" s="19"/>
      <c r="G187" s="39"/>
      <c r="H187" s="39"/>
      <c r="I187" s="39"/>
      <c r="J187" s="39"/>
      <c r="K187" s="39"/>
      <c r="L187" s="39"/>
      <c r="M187" s="40"/>
    </row>
    <row r="188" spans="1:13" ht="11.25" customHeight="1">
      <c r="A188" s="15"/>
      <c r="B188" s="14" t="s">
        <v>58</v>
      </c>
      <c r="C188" s="15">
        <v>4.5</v>
      </c>
      <c r="D188" s="13">
        <v>138.1</v>
      </c>
      <c r="E188" s="16">
        <f t="shared" si="13"/>
        <v>0.62145</v>
      </c>
      <c r="F188" s="19"/>
      <c r="G188" s="39"/>
      <c r="H188" s="39"/>
      <c r="I188" s="39"/>
      <c r="J188" s="39"/>
      <c r="K188" s="39"/>
      <c r="L188" s="39"/>
      <c r="M188" s="40"/>
    </row>
    <row r="189" spans="1:13" ht="11.25" customHeight="1">
      <c r="A189" s="114"/>
      <c r="B189" s="115"/>
      <c r="C189" s="115"/>
      <c r="D189" s="116"/>
      <c r="E189" s="41">
        <f>SUM(E183:E188)</f>
        <v>29.488075499999994</v>
      </c>
      <c r="F189" s="19"/>
      <c r="G189" s="39"/>
      <c r="H189" s="39"/>
      <c r="I189" s="39"/>
      <c r="J189" s="39"/>
      <c r="K189" s="39"/>
      <c r="L189" s="39"/>
      <c r="M189" s="40"/>
    </row>
    <row r="190" spans="1:13" ht="12.75" customHeight="1">
      <c r="A190" s="112">
        <v>3</v>
      </c>
      <c r="B190" s="187" t="s">
        <v>99</v>
      </c>
      <c r="C190" s="112">
        <v>150</v>
      </c>
      <c r="D190" s="149">
        <f>E196</f>
        <v>9.485060200000001</v>
      </c>
      <c r="E190" s="149"/>
      <c r="F190" s="112">
        <v>13.38</v>
      </c>
      <c r="G190" s="112">
        <v>7.27</v>
      </c>
      <c r="H190" s="112">
        <v>38.42</v>
      </c>
      <c r="I190" s="112">
        <v>212.16</v>
      </c>
      <c r="J190" s="112">
        <v>0</v>
      </c>
      <c r="K190" s="112">
        <v>0.1</v>
      </c>
      <c r="L190" s="112">
        <v>23.3</v>
      </c>
      <c r="M190" s="112">
        <v>1.2</v>
      </c>
    </row>
    <row r="191" spans="1:13" ht="11.25" customHeight="1">
      <c r="A191" s="113"/>
      <c r="B191" s="188"/>
      <c r="C191" s="113"/>
      <c r="D191" s="150"/>
      <c r="E191" s="150"/>
      <c r="F191" s="113"/>
      <c r="G191" s="113"/>
      <c r="H191" s="113"/>
      <c r="I191" s="113"/>
      <c r="J191" s="113"/>
      <c r="K191" s="113"/>
      <c r="L191" s="113"/>
      <c r="M191" s="113"/>
    </row>
    <row r="192" spans="1:13" ht="12" customHeight="1">
      <c r="A192" s="15"/>
      <c r="B192" s="19" t="s">
        <v>95</v>
      </c>
      <c r="C192" s="15">
        <v>46.88</v>
      </c>
      <c r="D192" s="13">
        <v>36.38</v>
      </c>
      <c r="E192" s="16">
        <f>C192*D192/1000</f>
        <v>1.7054944000000003</v>
      </c>
      <c r="F192" s="19"/>
      <c r="G192" s="15"/>
      <c r="H192" s="15"/>
      <c r="I192" s="15"/>
      <c r="J192" s="15"/>
      <c r="K192" s="15"/>
      <c r="L192" s="15"/>
      <c r="M192" s="15"/>
    </row>
    <row r="193" spans="1:13" ht="12" customHeight="1">
      <c r="A193" s="15"/>
      <c r="B193" s="19" t="s">
        <v>23</v>
      </c>
      <c r="C193" s="15">
        <v>1</v>
      </c>
      <c r="D193" s="13">
        <v>17.01</v>
      </c>
      <c r="E193" s="16">
        <f>C193*D193/1000</f>
        <v>0.01701</v>
      </c>
      <c r="F193" s="19"/>
      <c r="G193" s="15"/>
      <c r="H193" s="15"/>
      <c r="I193" s="15"/>
      <c r="J193" s="15"/>
      <c r="K193" s="15"/>
      <c r="L193" s="15"/>
      <c r="M193" s="15"/>
    </row>
    <row r="194" spans="1:13" ht="12" customHeight="1">
      <c r="A194" s="15"/>
      <c r="B194" s="19" t="s">
        <v>22</v>
      </c>
      <c r="C194" s="15">
        <v>8.82</v>
      </c>
      <c r="D194" s="13">
        <v>561.69</v>
      </c>
      <c r="E194" s="16">
        <f>C194*D194/1000</f>
        <v>4.954105800000001</v>
      </c>
      <c r="F194" s="19"/>
      <c r="G194" s="15"/>
      <c r="H194" s="15"/>
      <c r="I194" s="15"/>
      <c r="J194" s="15"/>
      <c r="K194" s="15"/>
      <c r="L194" s="15"/>
      <c r="M194" s="15"/>
    </row>
    <row r="195" spans="1:13" ht="12" customHeight="1">
      <c r="A195" s="11"/>
      <c r="B195" s="19" t="s">
        <v>22</v>
      </c>
      <c r="C195" s="15">
        <v>5</v>
      </c>
      <c r="D195" s="13">
        <v>561.69</v>
      </c>
      <c r="E195" s="16">
        <f>C195*D195/1000</f>
        <v>2.80845</v>
      </c>
      <c r="F195" s="12"/>
      <c r="G195" s="11"/>
      <c r="H195" s="11"/>
      <c r="I195" s="11"/>
      <c r="J195" s="11"/>
      <c r="K195" s="11"/>
      <c r="L195" s="11"/>
      <c r="M195" s="11"/>
    </row>
    <row r="196" spans="1:13" ht="12" customHeight="1">
      <c r="A196" s="114"/>
      <c r="B196" s="115"/>
      <c r="C196" s="115"/>
      <c r="D196" s="116"/>
      <c r="E196" s="13">
        <f>SUM(E192:E195)</f>
        <v>9.485060200000001</v>
      </c>
      <c r="F196" s="19"/>
      <c r="G196" s="15"/>
      <c r="H196" s="15"/>
      <c r="I196" s="15"/>
      <c r="J196" s="15"/>
      <c r="K196" s="15"/>
      <c r="L196" s="15"/>
      <c r="M196" s="15"/>
    </row>
    <row r="197" spans="1:13" s="102" customFormat="1" ht="11.25" customHeight="1">
      <c r="A197" s="99">
        <v>4</v>
      </c>
      <c r="B197" s="100" t="s">
        <v>72</v>
      </c>
      <c r="C197" s="99">
        <v>40</v>
      </c>
      <c r="D197" s="101">
        <v>2.97</v>
      </c>
      <c r="E197" s="101"/>
      <c r="F197" s="99">
        <v>2.64</v>
      </c>
      <c r="G197" s="99">
        <v>4.48</v>
      </c>
      <c r="H197" s="99">
        <v>13.68</v>
      </c>
      <c r="I197" s="99">
        <v>82.4</v>
      </c>
      <c r="J197" s="99">
        <v>0</v>
      </c>
      <c r="K197" s="99">
        <v>0.168</v>
      </c>
      <c r="L197" s="99">
        <v>17.6</v>
      </c>
      <c r="M197" s="99">
        <v>4.68</v>
      </c>
    </row>
    <row r="198" spans="1:13" s="102" customFormat="1" ht="11.25" customHeight="1">
      <c r="A198" s="99">
        <v>5</v>
      </c>
      <c r="B198" s="103" t="s">
        <v>25</v>
      </c>
      <c r="C198" s="99">
        <v>200</v>
      </c>
      <c r="D198" s="101">
        <f>E201</f>
        <v>2.0657</v>
      </c>
      <c r="E198" s="101"/>
      <c r="F198" s="99">
        <v>1.41</v>
      </c>
      <c r="G198" s="99">
        <v>1.24</v>
      </c>
      <c r="H198" s="99">
        <v>13.1</v>
      </c>
      <c r="I198" s="104">
        <v>60</v>
      </c>
      <c r="J198" s="104">
        <v>50</v>
      </c>
      <c r="K198" s="104">
        <v>6</v>
      </c>
      <c r="L198" s="104">
        <v>0.1</v>
      </c>
      <c r="M198" s="104">
        <v>1.7</v>
      </c>
    </row>
    <row r="199" spans="1:13" ht="11.25" customHeight="1">
      <c r="A199" s="11"/>
      <c r="B199" s="14" t="s">
        <v>26</v>
      </c>
      <c r="C199" s="15">
        <v>15</v>
      </c>
      <c r="D199" s="13">
        <v>87.7</v>
      </c>
      <c r="E199" s="16">
        <f>C199*D199/1000</f>
        <v>1.3155</v>
      </c>
      <c r="F199" s="12"/>
      <c r="G199" s="11"/>
      <c r="H199" s="11"/>
      <c r="I199" s="17"/>
      <c r="J199" s="17"/>
      <c r="K199" s="17"/>
      <c r="L199" s="17"/>
      <c r="M199" s="17"/>
    </row>
    <row r="200" spans="1:13" ht="11.25" customHeight="1">
      <c r="A200" s="11"/>
      <c r="B200" s="14" t="s">
        <v>27</v>
      </c>
      <c r="C200" s="15">
        <v>1</v>
      </c>
      <c r="D200" s="13">
        <v>750.2</v>
      </c>
      <c r="E200" s="16">
        <f>C200*D200/1000</f>
        <v>0.7502000000000001</v>
      </c>
      <c r="F200" s="12"/>
      <c r="G200" s="11"/>
      <c r="H200" s="11"/>
      <c r="I200" s="17"/>
      <c r="J200" s="17"/>
      <c r="K200" s="17"/>
      <c r="L200" s="17"/>
      <c r="M200" s="17"/>
    </row>
    <row r="201" spans="1:13" ht="11.25" customHeight="1">
      <c r="A201" s="142"/>
      <c r="B201" s="143"/>
      <c r="C201" s="143"/>
      <c r="D201" s="144"/>
      <c r="E201" s="16">
        <f>E199+E200</f>
        <v>2.0657</v>
      </c>
      <c r="F201" s="12"/>
      <c r="G201" s="11"/>
      <c r="H201" s="11"/>
      <c r="I201" s="17"/>
      <c r="J201" s="17"/>
      <c r="K201" s="17"/>
      <c r="L201" s="17"/>
      <c r="M201" s="17"/>
    </row>
    <row r="202" spans="1:14" ht="12.75" customHeight="1">
      <c r="A202" s="154" t="s">
        <v>28</v>
      </c>
      <c r="B202" s="155"/>
      <c r="C202" s="156"/>
      <c r="D202" s="55">
        <v>46.44</v>
      </c>
      <c r="E202" s="55"/>
      <c r="F202" s="55">
        <f>F182+F190+F197+F198+F177</f>
        <v>25.970000000000002</v>
      </c>
      <c r="G202" s="55">
        <f aca="true" t="shared" si="14" ref="G202:M202">G182+G190+G197+G198+G177</f>
        <v>26.22</v>
      </c>
      <c r="H202" s="55">
        <f t="shared" si="14"/>
        <v>76.28999999999999</v>
      </c>
      <c r="I202" s="55">
        <f t="shared" si="14"/>
        <v>609.51</v>
      </c>
      <c r="J202" s="55">
        <f t="shared" si="14"/>
        <v>55.94</v>
      </c>
      <c r="K202" s="55">
        <f t="shared" si="14"/>
        <v>6.348</v>
      </c>
      <c r="L202" s="55">
        <f t="shared" si="14"/>
        <v>70.43</v>
      </c>
      <c r="M202" s="55">
        <f t="shared" si="14"/>
        <v>8.33</v>
      </c>
      <c r="N202" s="84">
        <f>D177+D182+D190+D197+D198</f>
        <v>46.42413869999999</v>
      </c>
    </row>
    <row r="203" spans="1:13" ht="11.25" customHeight="1">
      <c r="A203" s="117" t="s">
        <v>61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9"/>
    </row>
    <row r="204" spans="1:13" s="102" customFormat="1" ht="11.25" customHeight="1">
      <c r="A204" s="105">
        <v>1</v>
      </c>
      <c r="B204" s="106" t="s">
        <v>100</v>
      </c>
      <c r="C204" s="105" t="s">
        <v>71</v>
      </c>
      <c r="D204" s="107">
        <f>E210</f>
        <v>28.430180000000004</v>
      </c>
      <c r="E204" s="107"/>
      <c r="F204" s="105">
        <v>13.11</v>
      </c>
      <c r="G204" s="105">
        <v>11.74</v>
      </c>
      <c r="H204" s="105">
        <v>2.2</v>
      </c>
      <c r="I204" s="105">
        <v>211.38</v>
      </c>
      <c r="J204" s="105">
        <v>0.6</v>
      </c>
      <c r="K204" s="105">
        <v>0.14</v>
      </c>
      <c r="L204" s="105">
        <v>124.9</v>
      </c>
      <c r="M204" s="105">
        <v>0.7</v>
      </c>
    </row>
    <row r="205" spans="1:13" ht="10.5" customHeight="1">
      <c r="A205" s="11"/>
      <c r="B205" s="14" t="s">
        <v>91</v>
      </c>
      <c r="C205" s="15">
        <v>94</v>
      </c>
      <c r="D205" s="13">
        <v>194.53</v>
      </c>
      <c r="E205" s="16">
        <f>C205*D205/1000</f>
        <v>18.28582</v>
      </c>
      <c r="F205" s="12"/>
      <c r="G205" s="11"/>
      <c r="H205" s="11"/>
      <c r="I205" s="11"/>
      <c r="J205" s="11"/>
      <c r="K205" s="11"/>
      <c r="L205" s="11"/>
      <c r="M205" s="11"/>
    </row>
    <row r="206" spans="1:13" ht="10.5" customHeight="1">
      <c r="A206" s="11"/>
      <c r="B206" s="14" t="s">
        <v>35</v>
      </c>
      <c r="C206" s="15">
        <v>64</v>
      </c>
      <c r="D206" s="13">
        <v>70.21</v>
      </c>
      <c r="E206" s="16">
        <f>C206*D206/1000</f>
        <v>4.49344</v>
      </c>
      <c r="F206" s="12"/>
      <c r="G206" s="11"/>
      <c r="H206" s="11"/>
      <c r="I206" s="11"/>
      <c r="J206" s="11"/>
      <c r="K206" s="11"/>
      <c r="L206" s="11"/>
      <c r="M206" s="11"/>
    </row>
    <row r="207" spans="1:13" ht="10.5" customHeight="1">
      <c r="A207" s="11"/>
      <c r="B207" s="14" t="s">
        <v>22</v>
      </c>
      <c r="C207" s="15">
        <v>5</v>
      </c>
      <c r="D207" s="13">
        <v>561.69</v>
      </c>
      <c r="E207" s="16">
        <f>C207*D207/1000</f>
        <v>2.80845</v>
      </c>
      <c r="F207" s="12"/>
      <c r="G207" s="11"/>
      <c r="H207" s="11"/>
      <c r="I207" s="11"/>
      <c r="J207" s="11"/>
      <c r="K207" s="11"/>
      <c r="L207" s="11"/>
      <c r="M207" s="11"/>
    </row>
    <row r="208" spans="1:13" ht="10.5" customHeight="1">
      <c r="A208" s="11"/>
      <c r="B208" s="14" t="s">
        <v>22</v>
      </c>
      <c r="C208" s="15">
        <v>5</v>
      </c>
      <c r="D208" s="13">
        <v>561.69</v>
      </c>
      <c r="E208" s="16">
        <f>C208*D208/1000</f>
        <v>2.80845</v>
      </c>
      <c r="F208" s="12"/>
      <c r="G208" s="11"/>
      <c r="H208" s="11"/>
      <c r="I208" s="11"/>
      <c r="J208" s="11"/>
      <c r="K208" s="11"/>
      <c r="L208" s="11"/>
      <c r="M208" s="11"/>
    </row>
    <row r="209" spans="1:13" ht="10.5" customHeight="1">
      <c r="A209" s="11"/>
      <c r="B209" s="14" t="s">
        <v>23</v>
      </c>
      <c r="C209" s="15">
        <v>2</v>
      </c>
      <c r="D209" s="13">
        <v>17.01</v>
      </c>
      <c r="E209" s="16">
        <f>C209*D209/1000</f>
        <v>0.03402</v>
      </c>
      <c r="F209" s="12"/>
      <c r="G209" s="11"/>
      <c r="H209" s="11"/>
      <c r="I209" s="11"/>
      <c r="J209" s="11"/>
      <c r="K209" s="11"/>
      <c r="L209" s="11"/>
      <c r="M209" s="11"/>
    </row>
    <row r="210" spans="1:13" ht="10.5" customHeight="1">
      <c r="A210" s="11"/>
      <c r="B210" s="114"/>
      <c r="C210" s="115"/>
      <c r="D210" s="116"/>
      <c r="E210" s="16">
        <f>SUM(E205:E209)</f>
        <v>28.430180000000004</v>
      </c>
      <c r="F210" s="12"/>
      <c r="G210" s="11"/>
      <c r="H210" s="11"/>
      <c r="I210" s="11"/>
      <c r="J210" s="11"/>
      <c r="K210" s="11"/>
      <c r="L210" s="11"/>
      <c r="M210" s="11"/>
    </row>
    <row r="211" spans="1:13" s="102" customFormat="1" ht="11.25" customHeight="1">
      <c r="A211" s="105">
        <v>2</v>
      </c>
      <c r="B211" s="106" t="s">
        <v>72</v>
      </c>
      <c r="C211" s="105">
        <v>40</v>
      </c>
      <c r="D211" s="107">
        <v>2.97</v>
      </c>
      <c r="E211" s="107"/>
      <c r="F211" s="105">
        <v>2.64</v>
      </c>
      <c r="G211" s="105">
        <v>4.48</v>
      </c>
      <c r="H211" s="105">
        <v>13.68</v>
      </c>
      <c r="I211" s="105">
        <v>82.4</v>
      </c>
      <c r="J211" s="105">
        <v>0</v>
      </c>
      <c r="K211" s="105">
        <v>0.168</v>
      </c>
      <c r="L211" s="105">
        <v>17.6</v>
      </c>
      <c r="M211" s="105">
        <v>4.68</v>
      </c>
    </row>
    <row r="212" spans="1:13" s="102" customFormat="1" ht="11.25" customHeight="1">
      <c r="A212" s="105">
        <v>3</v>
      </c>
      <c r="B212" s="108" t="s">
        <v>121</v>
      </c>
      <c r="C212" s="105">
        <v>200</v>
      </c>
      <c r="D212" s="107">
        <f>E217</f>
        <v>4.52305</v>
      </c>
      <c r="E212" s="107"/>
      <c r="F212" s="105">
        <v>1.52</v>
      </c>
      <c r="G212" s="105">
        <v>1.35</v>
      </c>
      <c r="H212" s="105">
        <v>15.9</v>
      </c>
      <c r="I212" s="105">
        <v>181</v>
      </c>
      <c r="J212" s="105">
        <v>1.33</v>
      </c>
      <c r="K212" s="105">
        <v>0.16</v>
      </c>
      <c r="L212" s="105">
        <v>126.6</v>
      </c>
      <c r="M212" s="105">
        <v>0.41</v>
      </c>
    </row>
    <row r="213" spans="1:13" ht="11.25" customHeight="1">
      <c r="A213" s="11"/>
      <c r="B213" s="19" t="s">
        <v>122</v>
      </c>
      <c r="C213" s="15">
        <v>1</v>
      </c>
      <c r="D213" s="13">
        <v>750.2</v>
      </c>
      <c r="E213" s="11">
        <f>C213*D213/1000</f>
        <v>0.7502000000000001</v>
      </c>
      <c r="F213" s="12"/>
      <c r="G213" s="11"/>
      <c r="H213" s="11"/>
      <c r="I213" s="11"/>
      <c r="J213" s="11"/>
      <c r="K213" s="11"/>
      <c r="L213" s="11"/>
      <c r="M213" s="11"/>
    </row>
    <row r="214" spans="1:13" ht="11.25" customHeight="1">
      <c r="A214" s="11"/>
      <c r="B214" s="19" t="s">
        <v>26</v>
      </c>
      <c r="C214" s="15">
        <v>15</v>
      </c>
      <c r="D214" s="13">
        <v>87.7</v>
      </c>
      <c r="E214" s="16">
        <f>C214*D214/1000</f>
        <v>1.3155</v>
      </c>
      <c r="F214" s="12"/>
      <c r="G214" s="11"/>
      <c r="H214" s="11"/>
      <c r="I214" s="11"/>
      <c r="J214" s="11"/>
      <c r="K214" s="11"/>
      <c r="L214" s="11"/>
      <c r="M214" s="11"/>
    </row>
    <row r="215" spans="1:13" ht="11.25" customHeight="1">
      <c r="A215" s="11"/>
      <c r="B215" s="19" t="s">
        <v>123</v>
      </c>
      <c r="C215" s="15">
        <v>35</v>
      </c>
      <c r="D215" s="13">
        <v>70.21</v>
      </c>
      <c r="E215" s="16">
        <f>C215*D215/1000</f>
        <v>2.45735</v>
      </c>
      <c r="F215" s="12"/>
      <c r="G215" s="11"/>
      <c r="H215" s="11"/>
      <c r="I215" s="11"/>
      <c r="J215" s="11"/>
      <c r="K215" s="11"/>
      <c r="L215" s="11"/>
      <c r="M215" s="11"/>
    </row>
    <row r="216" spans="1:13" ht="11.25" customHeight="1">
      <c r="A216" s="11"/>
      <c r="B216" s="19" t="s">
        <v>108</v>
      </c>
      <c r="C216" s="15">
        <v>164</v>
      </c>
      <c r="D216" s="13">
        <v>0</v>
      </c>
      <c r="E216" s="16">
        <f>C216*D216/1000</f>
        <v>0</v>
      </c>
      <c r="F216" s="12"/>
      <c r="G216" s="11"/>
      <c r="H216" s="11"/>
      <c r="I216" s="11"/>
      <c r="J216" s="11"/>
      <c r="K216" s="11"/>
      <c r="L216" s="11"/>
      <c r="M216" s="11"/>
    </row>
    <row r="217" spans="1:13" ht="9.75" customHeight="1">
      <c r="A217" s="126"/>
      <c r="B217" s="126"/>
      <c r="C217" s="126"/>
      <c r="D217" s="126"/>
      <c r="E217" s="16">
        <f>SUM(E213:E216)</f>
        <v>4.52305</v>
      </c>
      <c r="F217" s="12"/>
      <c r="G217" s="11"/>
      <c r="H217" s="11"/>
      <c r="I217" s="11"/>
      <c r="J217" s="11"/>
      <c r="K217" s="11"/>
      <c r="L217" s="11"/>
      <c r="M217" s="11"/>
    </row>
    <row r="218" spans="1:13" ht="12.75" customHeight="1">
      <c r="A218" s="47">
        <v>4</v>
      </c>
      <c r="B218" s="48" t="s">
        <v>33</v>
      </c>
      <c r="C218" s="47">
        <v>70</v>
      </c>
      <c r="D218" s="49">
        <v>11.39</v>
      </c>
      <c r="E218" s="49"/>
      <c r="F218" s="47">
        <v>0.15</v>
      </c>
      <c r="G218" s="47">
        <v>0.15</v>
      </c>
      <c r="H218" s="47">
        <v>3.53</v>
      </c>
      <c r="I218" s="47">
        <v>16.92</v>
      </c>
      <c r="J218" s="47">
        <v>28</v>
      </c>
      <c r="K218" s="47">
        <v>0.093</v>
      </c>
      <c r="L218" s="47">
        <v>44.4</v>
      </c>
      <c r="M218" s="47">
        <v>0.8</v>
      </c>
    </row>
    <row r="219" spans="1:15" ht="10.5" customHeight="1">
      <c r="A219" s="50"/>
      <c r="B219" s="83" t="s">
        <v>28</v>
      </c>
      <c r="C219" s="50"/>
      <c r="D219" s="49">
        <f>D204+D211+D212+D218</f>
        <v>47.313230000000004</v>
      </c>
      <c r="E219" s="49"/>
      <c r="F219" s="49">
        <f aca="true" t="shared" si="15" ref="F219:M219">F204+F211+F212+F218</f>
        <v>17.419999999999998</v>
      </c>
      <c r="G219" s="49">
        <f t="shared" si="15"/>
        <v>17.72</v>
      </c>
      <c r="H219" s="49">
        <f>H204+H211+H212+H218</f>
        <v>35.31</v>
      </c>
      <c r="I219" s="49">
        <f t="shared" si="15"/>
        <v>491.7</v>
      </c>
      <c r="J219" s="49">
        <f t="shared" si="15"/>
        <v>29.93</v>
      </c>
      <c r="K219" s="49">
        <f t="shared" si="15"/>
        <v>0.561</v>
      </c>
      <c r="L219" s="49">
        <f t="shared" si="15"/>
        <v>313.5</v>
      </c>
      <c r="M219" s="49">
        <f t="shared" si="15"/>
        <v>6.59</v>
      </c>
      <c r="O219" t="s">
        <v>69</v>
      </c>
    </row>
    <row r="220" spans="1:13" ht="15.75">
      <c r="A220" s="117" t="s">
        <v>63</v>
      </c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9"/>
    </row>
    <row r="221" spans="1:13" ht="15.75">
      <c r="A221" s="53">
        <v>1</v>
      </c>
      <c r="B221" s="56" t="s">
        <v>66</v>
      </c>
      <c r="C221" s="53">
        <v>50</v>
      </c>
      <c r="D221" s="55">
        <f>E225</f>
        <v>1.395712</v>
      </c>
      <c r="E221" s="55"/>
      <c r="F221" s="53">
        <v>0.71</v>
      </c>
      <c r="G221" s="53">
        <v>3.01</v>
      </c>
      <c r="H221" s="53">
        <v>4.13</v>
      </c>
      <c r="I221" s="53">
        <v>46.4</v>
      </c>
      <c r="J221" s="53">
        <v>18.7</v>
      </c>
      <c r="K221" s="53">
        <v>0.018</v>
      </c>
      <c r="L221" s="53">
        <v>23.3</v>
      </c>
      <c r="M221" s="53">
        <v>0.3</v>
      </c>
    </row>
    <row r="222" spans="1:13" ht="15">
      <c r="A222" s="33"/>
      <c r="B222" s="34" t="s">
        <v>48</v>
      </c>
      <c r="C222" s="35">
        <v>48.8</v>
      </c>
      <c r="D222" s="35">
        <v>21.53</v>
      </c>
      <c r="E222" s="16">
        <f>C222*D222/1000</f>
        <v>1.050664</v>
      </c>
      <c r="F222" s="36"/>
      <c r="G222" s="33"/>
      <c r="H222" s="33"/>
      <c r="I222" s="33"/>
      <c r="J222" s="33"/>
      <c r="K222" s="33"/>
      <c r="L222" s="33"/>
      <c r="M222" s="33"/>
    </row>
    <row r="223" spans="1:13" ht="15">
      <c r="A223" s="33"/>
      <c r="B223" s="34" t="s">
        <v>58</v>
      </c>
      <c r="C223" s="35">
        <v>2.4</v>
      </c>
      <c r="D223" s="35">
        <v>138.1</v>
      </c>
      <c r="E223" s="16">
        <f>C223*D223/1000</f>
        <v>0.33144</v>
      </c>
      <c r="F223" s="36"/>
      <c r="G223" s="33"/>
      <c r="H223" s="33"/>
      <c r="I223" s="33"/>
      <c r="J223" s="33"/>
      <c r="K223" s="33"/>
      <c r="L223" s="33"/>
      <c r="M223" s="33"/>
    </row>
    <row r="224" spans="1:13" ht="15">
      <c r="A224" s="33"/>
      <c r="B224" s="34" t="s">
        <v>23</v>
      </c>
      <c r="C224" s="35">
        <v>0.8</v>
      </c>
      <c r="D224" s="35">
        <v>17.01</v>
      </c>
      <c r="E224" s="16">
        <f>C224*D224/1000</f>
        <v>0.013608000000000002</v>
      </c>
      <c r="F224" s="36"/>
      <c r="G224" s="33"/>
      <c r="H224" s="33"/>
      <c r="I224" s="33"/>
      <c r="J224" s="33"/>
      <c r="K224" s="33"/>
      <c r="L224" s="33"/>
      <c r="M224" s="33"/>
    </row>
    <row r="225" spans="1:13" ht="15">
      <c r="A225" s="33"/>
      <c r="B225" s="160"/>
      <c r="C225" s="161"/>
      <c r="D225" s="162"/>
      <c r="E225" s="16">
        <f>SUM(E222:E224)</f>
        <v>1.395712</v>
      </c>
      <c r="F225" s="36"/>
      <c r="G225" s="33"/>
      <c r="H225" s="33"/>
      <c r="I225" s="33"/>
      <c r="J225" s="33"/>
      <c r="K225" s="33"/>
      <c r="L225" s="33"/>
      <c r="M225" s="33"/>
    </row>
    <row r="226" spans="1:13" ht="15.75">
      <c r="A226" s="53">
        <v>2</v>
      </c>
      <c r="B226" s="56" t="s">
        <v>101</v>
      </c>
      <c r="C226" s="53">
        <v>150</v>
      </c>
      <c r="D226" s="55">
        <f>E234</f>
        <v>8.11971</v>
      </c>
      <c r="E226" s="55"/>
      <c r="F226" s="53">
        <v>3.08</v>
      </c>
      <c r="G226" s="53">
        <v>5.52</v>
      </c>
      <c r="H226" s="53">
        <v>41.02</v>
      </c>
      <c r="I226" s="53">
        <v>152.65</v>
      </c>
      <c r="J226" s="53">
        <v>12.3</v>
      </c>
      <c r="K226" s="53">
        <v>0.1</v>
      </c>
      <c r="L226" s="53">
        <v>63</v>
      </c>
      <c r="M226" s="53">
        <v>4.6</v>
      </c>
    </row>
    <row r="227" spans="1:13" ht="15">
      <c r="A227" s="15"/>
      <c r="B227" s="14" t="s">
        <v>32</v>
      </c>
      <c r="C227" s="15">
        <v>189</v>
      </c>
      <c r="D227" s="15">
        <v>28.23</v>
      </c>
      <c r="E227" s="16">
        <f aca="true" t="shared" si="16" ref="E227:E233">C227*D227/1000</f>
        <v>5.33547</v>
      </c>
      <c r="F227" s="19"/>
      <c r="G227" s="15"/>
      <c r="H227" s="15"/>
      <c r="I227" s="15"/>
      <c r="J227" s="15"/>
      <c r="K227" s="15"/>
      <c r="L227" s="15"/>
      <c r="M227" s="15"/>
    </row>
    <row r="228" spans="1:13" ht="15">
      <c r="A228" s="15"/>
      <c r="B228" s="14" t="s">
        <v>58</v>
      </c>
      <c r="C228" s="15">
        <v>5</v>
      </c>
      <c r="D228" s="15">
        <v>138.1</v>
      </c>
      <c r="E228" s="16">
        <f t="shared" si="16"/>
        <v>0.6905</v>
      </c>
      <c r="F228" s="19"/>
      <c r="G228" s="15"/>
      <c r="H228" s="15"/>
      <c r="I228" s="15"/>
      <c r="J228" s="15"/>
      <c r="K228" s="15"/>
      <c r="L228" s="15"/>
      <c r="M228" s="15"/>
    </row>
    <row r="229" spans="1:13" ht="15">
      <c r="A229" s="15"/>
      <c r="B229" s="14" t="s">
        <v>49</v>
      </c>
      <c r="C229" s="15">
        <v>8</v>
      </c>
      <c r="D229" s="15">
        <v>153.5</v>
      </c>
      <c r="E229" s="16">
        <f t="shared" si="16"/>
        <v>1.228</v>
      </c>
      <c r="F229" s="19"/>
      <c r="G229" s="15"/>
      <c r="H229" s="15"/>
      <c r="I229" s="15"/>
      <c r="J229" s="15"/>
      <c r="K229" s="15"/>
      <c r="L229" s="15"/>
      <c r="M229" s="15"/>
    </row>
    <row r="230" spans="1:13" ht="15">
      <c r="A230" s="15"/>
      <c r="B230" s="14" t="s">
        <v>20</v>
      </c>
      <c r="C230" s="15">
        <v>4.5</v>
      </c>
      <c r="D230" s="15">
        <v>31.1</v>
      </c>
      <c r="E230" s="16">
        <f t="shared" si="16"/>
        <v>0.13995000000000002</v>
      </c>
      <c r="F230" s="19"/>
      <c r="G230" s="15"/>
      <c r="H230" s="15"/>
      <c r="I230" s="15"/>
      <c r="J230" s="15"/>
      <c r="K230" s="15"/>
      <c r="L230" s="15"/>
      <c r="M230" s="15"/>
    </row>
    <row r="231" spans="1:13" ht="15">
      <c r="A231" s="15"/>
      <c r="B231" s="14" t="s">
        <v>21</v>
      </c>
      <c r="C231" s="15">
        <v>7.5</v>
      </c>
      <c r="D231" s="15">
        <v>36.28</v>
      </c>
      <c r="E231" s="16">
        <f t="shared" si="16"/>
        <v>0.2721</v>
      </c>
      <c r="F231" s="19"/>
      <c r="G231" s="15"/>
      <c r="H231" s="15"/>
      <c r="I231" s="15"/>
      <c r="J231" s="15"/>
      <c r="K231" s="15"/>
      <c r="L231" s="15"/>
      <c r="M231" s="15"/>
    </row>
    <row r="232" spans="1:13" ht="15">
      <c r="A232" s="15"/>
      <c r="B232" s="14" t="s">
        <v>76</v>
      </c>
      <c r="C232" s="15">
        <v>1.5</v>
      </c>
      <c r="D232" s="15">
        <v>39.36</v>
      </c>
      <c r="E232" s="16">
        <f t="shared" si="16"/>
        <v>0.05904</v>
      </c>
      <c r="F232" s="19"/>
      <c r="G232" s="15"/>
      <c r="H232" s="15"/>
      <c r="I232" s="15"/>
      <c r="J232" s="15"/>
      <c r="K232" s="15"/>
      <c r="L232" s="15"/>
      <c r="M232" s="15"/>
    </row>
    <row r="233" spans="1:13" ht="15">
      <c r="A233" s="15"/>
      <c r="B233" s="14" t="s">
        <v>26</v>
      </c>
      <c r="C233" s="15">
        <v>4.5</v>
      </c>
      <c r="D233" s="15">
        <v>87.7</v>
      </c>
      <c r="E233" s="13">
        <f t="shared" si="16"/>
        <v>0.39465000000000006</v>
      </c>
      <c r="F233" s="19"/>
      <c r="G233" s="15"/>
      <c r="H233" s="15"/>
      <c r="I233" s="15"/>
      <c r="J233" s="15"/>
      <c r="K233" s="15"/>
      <c r="L233" s="15"/>
      <c r="M233" s="15"/>
    </row>
    <row r="234" spans="1:13" ht="15">
      <c r="A234" s="15"/>
      <c r="B234" s="114"/>
      <c r="C234" s="115"/>
      <c r="D234" s="116"/>
      <c r="E234" s="13">
        <f>SUM(E227:E233)</f>
        <v>8.11971</v>
      </c>
      <c r="F234" s="19"/>
      <c r="G234" s="15"/>
      <c r="H234" s="15"/>
      <c r="I234" s="15"/>
      <c r="J234" s="15"/>
      <c r="K234" s="15"/>
      <c r="L234" s="15"/>
      <c r="M234" s="15"/>
    </row>
    <row r="235" spans="1:13" ht="15.75">
      <c r="A235" s="53">
        <v>3</v>
      </c>
      <c r="B235" s="56" t="s">
        <v>102</v>
      </c>
      <c r="C235" s="53" t="s">
        <v>103</v>
      </c>
      <c r="D235" s="55">
        <f>E239</f>
        <v>16.77686</v>
      </c>
      <c r="E235" s="55"/>
      <c r="F235" s="53">
        <v>7.55</v>
      </c>
      <c r="G235" s="53">
        <v>8.47</v>
      </c>
      <c r="H235" s="53">
        <v>0</v>
      </c>
      <c r="I235" s="53">
        <v>208.67</v>
      </c>
      <c r="J235" s="53">
        <v>0</v>
      </c>
      <c r="K235" s="53">
        <v>0.1</v>
      </c>
      <c r="L235" s="53">
        <v>23.3</v>
      </c>
      <c r="M235" s="53">
        <v>1.2</v>
      </c>
    </row>
    <row r="236" spans="1:13" ht="11.25" customHeight="1">
      <c r="A236" s="11"/>
      <c r="B236" s="14" t="s">
        <v>87</v>
      </c>
      <c r="C236" s="15">
        <v>71</v>
      </c>
      <c r="D236" s="13">
        <v>220.04</v>
      </c>
      <c r="E236" s="16">
        <f>C236*D236/1000</f>
        <v>15.62284</v>
      </c>
      <c r="F236" s="12"/>
      <c r="G236" s="11"/>
      <c r="H236" s="11"/>
      <c r="I236" s="11"/>
      <c r="J236" s="11"/>
      <c r="K236" s="11"/>
      <c r="L236" s="11"/>
      <c r="M236" s="11"/>
    </row>
    <row r="237" spans="1:13" ht="11.25" customHeight="1">
      <c r="A237" s="11"/>
      <c r="B237" s="14" t="s">
        <v>23</v>
      </c>
      <c r="C237" s="15">
        <v>2</v>
      </c>
      <c r="D237" s="13">
        <v>17.01</v>
      </c>
      <c r="E237" s="16">
        <f>C237*D237/1000</f>
        <v>0.03402</v>
      </c>
      <c r="F237" s="12"/>
      <c r="G237" s="11"/>
      <c r="H237" s="11"/>
      <c r="I237" s="11"/>
      <c r="J237" s="11"/>
      <c r="K237" s="11"/>
      <c r="L237" s="11"/>
      <c r="M237" s="11"/>
    </row>
    <row r="238" spans="1:13" ht="11.25" customHeight="1">
      <c r="A238" s="11"/>
      <c r="B238" s="14" t="s">
        <v>104</v>
      </c>
      <c r="C238" s="15">
        <v>50</v>
      </c>
      <c r="D238" s="13">
        <v>22.4</v>
      </c>
      <c r="E238" s="16">
        <f>C238*D238/1000</f>
        <v>1.12</v>
      </c>
      <c r="F238" s="12"/>
      <c r="G238" s="11"/>
      <c r="H238" s="11"/>
      <c r="I238" s="11"/>
      <c r="J238" s="11"/>
      <c r="K238" s="11"/>
      <c r="L238" s="11"/>
      <c r="M238" s="11"/>
    </row>
    <row r="239" spans="1:13" ht="11.25" customHeight="1">
      <c r="A239" s="11"/>
      <c r="B239" s="14"/>
      <c r="C239" s="15"/>
      <c r="D239" s="13"/>
      <c r="E239" s="16">
        <f>SUM(E236:E238)</f>
        <v>16.77686</v>
      </c>
      <c r="F239" s="12"/>
      <c r="G239" s="11"/>
      <c r="H239" s="11"/>
      <c r="I239" s="11"/>
      <c r="J239" s="11"/>
      <c r="K239" s="11"/>
      <c r="L239" s="11"/>
      <c r="M239" s="11"/>
    </row>
    <row r="240" spans="1:13" ht="11.25" customHeight="1">
      <c r="A240" s="11"/>
      <c r="B240" s="42" t="s">
        <v>105</v>
      </c>
      <c r="C240" s="15"/>
      <c r="D240" s="13"/>
      <c r="E240" s="16"/>
      <c r="F240" s="12"/>
      <c r="G240" s="11"/>
      <c r="H240" s="11"/>
      <c r="I240" s="11"/>
      <c r="J240" s="11"/>
      <c r="K240" s="11"/>
      <c r="L240" s="11"/>
      <c r="M240" s="11"/>
    </row>
    <row r="241" spans="1:13" ht="11.25" customHeight="1">
      <c r="A241" s="11"/>
      <c r="B241" s="14" t="s">
        <v>21</v>
      </c>
      <c r="C241" s="15">
        <v>1.2</v>
      </c>
      <c r="D241" s="13">
        <v>36.28</v>
      </c>
      <c r="E241" s="16">
        <f aca="true" t="shared" si="17" ref="E241:E247">C241*D241/1000</f>
        <v>0.043536</v>
      </c>
      <c r="F241" s="12"/>
      <c r="G241" s="11"/>
      <c r="H241" s="11"/>
      <c r="I241" s="11"/>
      <c r="J241" s="11"/>
      <c r="K241" s="11"/>
      <c r="L241" s="11"/>
      <c r="M241" s="11"/>
    </row>
    <row r="242" spans="1:13" ht="11.25" customHeight="1">
      <c r="A242" s="11"/>
      <c r="B242" s="14" t="s">
        <v>26</v>
      </c>
      <c r="C242" s="15">
        <v>1</v>
      </c>
      <c r="D242" s="13">
        <v>87.7</v>
      </c>
      <c r="E242" s="16">
        <f t="shared" si="17"/>
        <v>0.0877</v>
      </c>
      <c r="F242" s="12"/>
      <c r="G242" s="11"/>
      <c r="H242" s="11"/>
      <c r="I242" s="11"/>
      <c r="J242" s="11"/>
      <c r="K242" s="11"/>
      <c r="L242" s="11"/>
      <c r="M242" s="11"/>
    </row>
    <row r="243" spans="1:13" ht="11.25" customHeight="1">
      <c r="A243" s="11"/>
      <c r="B243" s="14" t="s">
        <v>58</v>
      </c>
      <c r="C243" s="15">
        <v>6</v>
      </c>
      <c r="D243" s="13">
        <v>138.1</v>
      </c>
      <c r="E243" s="16">
        <f t="shared" si="17"/>
        <v>0.8285999999999999</v>
      </c>
      <c r="F243" s="12"/>
      <c r="G243" s="11"/>
      <c r="H243" s="11"/>
      <c r="I243" s="11"/>
      <c r="J243" s="11"/>
      <c r="K243" s="11"/>
      <c r="L243" s="11"/>
      <c r="M243" s="11"/>
    </row>
    <row r="244" spans="1:13" ht="11.25" customHeight="1">
      <c r="A244" s="11"/>
      <c r="B244" s="14" t="s">
        <v>106</v>
      </c>
      <c r="C244" s="15">
        <v>6</v>
      </c>
      <c r="D244" s="13">
        <v>31.1</v>
      </c>
      <c r="E244" s="16">
        <f t="shared" si="17"/>
        <v>0.18660000000000002</v>
      </c>
      <c r="F244" s="12"/>
      <c r="G244" s="11"/>
      <c r="H244" s="11"/>
      <c r="I244" s="11"/>
      <c r="J244" s="11"/>
      <c r="K244" s="11"/>
      <c r="L244" s="11"/>
      <c r="M244" s="11"/>
    </row>
    <row r="245" spans="1:13" ht="11.25" customHeight="1">
      <c r="A245" s="11"/>
      <c r="B245" s="14" t="s">
        <v>49</v>
      </c>
      <c r="C245" s="15">
        <v>6</v>
      </c>
      <c r="D245" s="13">
        <v>153.5</v>
      </c>
      <c r="E245" s="16">
        <f t="shared" si="17"/>
        <v>0.921</v>
      </c>
      <c r="F245" s="12"/>
      <c r="G245" s="11"/>
      <c r="H245" s="11"/>
      <c r="I245" s="11"/>
      <c r="J245" s="11"/>
      <c r="K245" s="11"/>
      <c r="L245" s="11"/>
      <c r="M245" s="11"/>
    </row>
    <row r="246" spans="1:13" ht="11.25" customHeight="1">
      <c r="A246" s="11"/>
      <c r="B246" s="14" t="s">
        <v>107</v>
      </c>
      <c r="C246" s="15">
        <v>4.5</v>
      </c>
      <c r="D246" s="13">
        <v>39.36</v>
      </c>
      <c r="E246" s="16">
        <f>C246*D246/1000</f>
        <v>0.17712</v>
      </c>
      <c r="F246" s="12"/>
      <c r="G246" s="11"/>
      <c r="H246" s="11"/>
      <c r="I246" s="11"/>
      <c r="J246" s="11"/>
      <c r="K246" s="11"/>
      <c r="L246" s="11"/>
      <c r="M246" s="11"/>
    </row>
    <row r="247" spans="1:13" ht="11.25" customHeight="1">
      <c r="A247" s="11"/>
      <c r="B247" s="14" t="s">
        <v>108</v>
      </c>
      <c r="C247" s="15">
        <v>78</v>
      </c>
      <c r="D247" s="13">
        <v>0</v>
      </c>
      <c r="E247" s="16">
        <f t="shared" si="17"/>
        <v>0</v>
      </c>
      <c r="F247" s="12"/>
      <c r="G247" s="11"/>
      <c r="H247" s="11"/>
      <c r="I247" s="11"/>
      <c r="J247" s="11"/>
      <c r="K247" s="11"/>
      <c r="L247" s="11"/>
      <c r="M247" s="11"/>
    </row>
    <row r="248" spans="1:13" ht="11.25" customHeight="1">
      <c r="A248" s="11"/>
      <c r="B248" s="14"/>
      <c r="C248" s="15"/>
      <c r="D248" s="13"/>
      <c r="E248" s="16">
        <f>SUM(E241:E247)</f>
        <v>2.2445559999999998</v>
      </c>
      <c r="F248" s="12"/>
      <c r="G248" s="11"/>
      <c r="H248" s="11"/>
      <c r="I248" s="11"/>
      <c r="J248" s="11"/>
      <c r="K248" s="11"/>
      <c r="L248" s="11"/>
      <c r="M248" s="11"/>
    </row>
    <row r="249" spans="1:13" ht="11.25" customHeight="1">
      <c r="A249" s="11"/>
      <c r="B249" s="114"/>
      <c r="C249" s="115"/>
      <c r="D249" s="116"/>
      <c r="E249" s="16"/>
      <c r="F249" s="12"/>
      <c r="G249" s="11"/>
      <c r="H249" s="11"/>
      <c r="I249" s="11"/>
      <c r="J249" s="11"/>
      <c r="K249" s="11"/>
      <c r="L249" s="11"/>
      <c r="M249" s="11"/>
    </row>
    <row r="250" spans="1:13" ht="15.75">
      <c r="A250" s="53">
        <v>4</v>
      </c>
      <c r="B250" s="56" t="s">
        <v>72</v>
      </c>
      <c r="C250" s="53">
        <v>40</v>
      </c>
      <c r="D250" s="55">
        <v>2.97</v>
      </c>
      <c r="E250" s="55"/>
      <c r="F250" s="53">
        <v>2.64</v>
      </c>
      <c r="G250" s="53">
        <v>4.48</v>
      </c>
      <c r="H250" s="53">
        <v>13.68</v>
      </c>
      <c r="I250" s="53">
        <v>82.4</v>
      </c>
      <c r="J250" s="53">
        <v>0</v>
      </c>
      <c r="K250" s="53">
        <v>0.168</v>
      </c>
      <c r="L250" s="53">
        <v>17.6</v>
      </c>
      <c r="M250" s="53">
        <v>4.68</v>
      </c>
    </row>
    <row r="251" spans="1:13" ht="15.75">
      <c r="A251" s="9">
        <v>5</v>
      </c>
      <c r="B251" s="20" t="s">
        <v>25</v>
      </c>
      <c r="C251" s="21">
        <v>200</v>
      </c>
      <c r="D251" s="10">
        <f>E254</f>
        <v>2.0657</v>
      </c>
      <c r="E251" s="10"/>
      <c r="F251" s="9">
        <v>1.41</v>
      </c>
      <c r="G251" s="9">
        <v>1.24</v>
      </c>
      <c r="H251" s="9">
        <v>13.1</v>
      </c>
      <c r="I251" s="9">
        <v>60</v>
      </c>
      <c r="J251" s="9">
        <v>50</v>
      </c>
      <c r="K251" s="9">
        <v>6</v>
      </c>
      <c r="L251" s="9">
        <v>0.1</v>
      </c>
      <c r="M251" s="9">
        <v>1.7</v>
      </c>
    </row>
    <row r="252" spans="1:13" ht="15">
      <c r="A252" s="11"/>
      <c r="B252" s="14" t="s">
        <v>26</v>
      </c>
      <c r="C252" s="15">
        <v>15</v>
      </c>
      <c r="D252" s="13">
        <v>87.7</v>
      </c>
      <c r="E252" s="16">
        <f>C252*D252/1000</f>
        <v>1.3155</v>
      </c>
      <c r="F252" s="12"/>
      <c r="G252" s="11"/>
      <c r="H252" s="11"/>
      <c r="I252" s="17"/>
      <c r="J252" s="17"/>
      <c r="K252" s="17"/>
      <c r="L252" s="17"/>
      <c r="M252" s="17"/>
    </row>
    <row r="253" spans="1:13" ht="15">
      <c r="A253" s="11"/>
      <c r="B253" s="14" t="s">
        <v>27</v>
      </c>
      <c r="C253" s="15">
        <v>1</v>
      </c>
      <c r="D253" s="13">
        <v>750.2</v>
      </c>
      <c r="E253" s="16">
        <f>C253*D253/1000</f>
        <v>0.7502000000000001</v>
      </c>
      <c r="F253" s="12"/>
      <c r="G253" s="11"/>
      <c r="H253" s="11"/>
      <c r="I253" s="17"/>
      <c r="J253" s="17"/>
      <c r="K253" s="17"/>
      <c r="L253" s="17"/>
      <c r="M253" s="17"/>
    </row>
    <row r="254" spans="1:13" ht="15">
      <c r="A254" s="11"/>
      <c r="B254" s="114"/>
      <c r="C254" s="115"/>
      <c r="D254" s="116"/>
      <c r="E254" s="16">
        <f>E252+E253</f>
        <v>2.0657</v>
      </c>
      <c r="F254" s="12"/>
      <c r="G254" s="11"/>
      <c r="H254" s="11"/>
      <c r="I254" s="17"/>
      <c r="J254" s="17"/>
      <c r="K254" s="17"/>
      <c r="L254" s="17"/>
      <c r="M254" s="17"/>
    </row>
    <row r="255" spans="1:14" ht="15.75">
      <c r="A255" s="57"/>
      <c r="B255" s="75" t="s">
        <v>28</v>
      </c>
      <c r="C255" s="57"/>
      <c r="D255" s="55">
        <v>31.34</v>
      </c>
      <c r="E255" s="55"/>
      <c r="F255" s="55">
        <f>F226+F235+F250+F251+F221</f>
        <v>15.39</v>
      </c>
      <c r="G255" s="55">
        <f aca="true" t="shared" si="18" ref="G255:M255">G226+G235+G250+G251+G221</f>
        <v>22.72</v>
      </c>
      <c r="H255" s="55">
        <f t="shared" si="18"/>
        <v>71.92999999999999</v>
      </c>
      <c r="I255" s="55">
        <f t="shared" si="18"/>
        <v>550.12</v>
      </c>
      <c r="J255" s="55">
        <f t="shared" si="18"/>
        <v>81</v>
      </c>
      <c r="K255" s="55">
        <f t="shared" si="18"/>
        <v>6.386</v>
      </c>
      <c r="L255" s="55">
        <f t="shared" si="18"/>
        <v>127.3</v>
      </c>
      <c r="M255" s="55">
        <f t="shared" si="18"/>
        <v>12.48</v>
      </c>
      <c r="N255" s="84">
        <f>D221+D226+D235+D250+D251</f>
        <v>31.327982</v>
      </c>
    </row>
    <row r="256" spans="1:13" ht="15.75">
      <c r="A256" s="117" t="s">
        <v>109</v>
      </c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9"/>
    </row>
    <row r="257" spans="1:13" ht="15.75" customHeight="1">
      <c r="A257" s="47">
        <v>1</v>
      </c>
      <c r="B257" s="73" t="s">
        <v>117</v>
      </c>
      <c r="C257" s="47">
        <v>50</v>
      </c>
      <c r="D257" s="49">
        <f>E261</f>
        <v>2.4153029999999998</v>
      </c>
      <c r="E257" s="49"/>
      <c r="F257" s="47">
        <v>0.76</v>
      </c>
      <c r="G257" s="47">
        <v>2.55</v>
      </c>
      <c r="H257" s="47">
        <v>6.88</v>
      </c>
      <c r="I257" s="47">
        <v>53.5</v>
      </c>
      <c r="J257" s="47">
        <v>5.86</v>
      </c>
      <c r="K257" s="47">
        <v>0.03</v>
      </c>
      <c r="L257" s="47">
        <v>7.55</v>
      </c>
      <c r="M257" s="47">
        <v>0</v>
      </c>
    </row>
    <row r="258" spans="1:13" ht="15.75" customHeight="1">
      <c r="A258" s="11"/>
      <c r="B258" s="38" t="s">
        <v>42</v>
      </c>
      <c r="C258" s="15">
        <v>57.75</v>
      </c>
      <c r="D258" s="13">
        <v>29.5</v>
      </c>
      <c r="E258" s="16">
        <f>C258*D258/1000</f>
        <v>1.703625</v>
      </c>
      <c r="F258" s="12"/>
      <c r="G258" s="11"/>
      <c r="H258" s="11"/>
      <c r="I258" s="11"/>
      <c r="J258" s="11"/>
      <c r="K258" s="11"/>
      <c r="L258" s="11"/>
      <c r="M258" s="11"/>
    </row>
    <row r="259" spans="1:13" ht="15">
      <c r="A259" s="11"/>
      <c r="B259" s="38" t="s">
        <v>116</v>
      </c>
      <c r="C259" s="15">
        <v>10.1</v>
      </c>
      <c r="D259" s="13">
        <v>36.28</v>
      </c>
      <c r="E259" s="16">
        <f>C259*D259/1000</f>
        <v>0.366428</v>
      </c>
      <c r="F259" s="12"/>
      <c r="G259" s="11"/>
      <c r="H259" s="11"/>
      <c r="I259" s="11"/>
      <c r="J259" s="11"/>
      <c r="K259" s="11"/>
      <c r="L259" s="11"/>
      <c r="M259" s="11"/>
    </row>
    <row r="260" spans="1:13" ht="15">
      <c r="A260" s="11"/>
      <c r="B260" s="38" t="s">
        <v>58</v>
      </c>
      <c r="C260" s="15">
        <v>2.5</v>
      </c>
      <c r="D260" s="13">
        <v>138.1</v>
      </c>
      <c r="E260" s="16">
        <f>C260*D260/1000</f>
        <v>0.34525</v>
      </c>
      <c r="F260" s="12"/>
      <c r="G260" s="11"/>
      <c r="H260" s="11"/>
      <c r="I260" s="11"/>
      <c r="J260" s="11"/>
      <c r="K260" s="11"/>
      <c r="L260" s="11"/>
      <c r="M260" s="11"/>
    </row>
    <row r="261" spans="1:13" ht="15">
      <c r="A261" s="142"/>
      <c r="B261" s="143"/>
      <c r="C261" s="143"/>
      <c r="D261" s="144"/>
      <c r="E261" s="16">
        <f>SUM(E258:E260)</f>
        <v>2.4153029999999998</v>
      </c>
      <c r="F261" s="12"/>
      <c r="G261" s="11"/>
      <c r="H261" s="11"/>
      <c r="I261" s="11"/>
      <c r="J261" s="11"/>
      <c r="K261" s="11"/>
      <c r="L261" s="11"/>
      <c r="M261" s="11"/>
    </row>
    <row r="262" spans="1:13" ht="15.75">
      <c r="A262" s="47">
        <v>2</v>
      </c>
      <c r="B262" s="59" t="s">
        <v>67</v>
      </c>
      <c r="C262" s="47">
        <v>50</v>
      </c>
      <c r="D262" s="49">
        <f>E270</f>
        <v>15.108181600000002</v>
      </c>
      <c r="E262" s="72"/>
      <c r="F262" s="47">
        <v>6.97</v>
      </c>
      <c r="G262" s="47">
        <v>3.28</v>
      </c>
      <c r="H262" s="47">
        <v>0.21</v>
      </c>
      <c r="I262" s="47">
        <v>42.5</v>
      </c>
      <c r="J262" s="47">
        <v>8</v>
      </c>
      <c r="K262" s="47">
        <v>0.075</v>
      </c>
      <c r="L262" s="47">
        <v>17.2</v>
      </c>
      <c r="M262" s="47">
        <v>0.86</v>
      </c>
    </row>
    <row r="263" spans="1:13" ht="15">
      <c r="A263" s="33"/>
      <c r="B263" s="14" t="s">
        <v>68</v>
      </c>
      <c r="C263" s="15">
        <v>60.59</v>
      </c>
      <c r="D263" s="13">
        <v>221.74</v>
      </c>
      <c r="E263" s="16">
        <f aca="true" t="shared" si="19" ref="E263:E269">C263*D263/1000</f>
        <v>13.435226600000002</v>
      </c>
      <c r="F263" s="36"/>
      <c r="G263" s="33"/>
      <c r="H263" s="33"/>
      <c r="I263" s="33"/>
      <c r="J263" s="33"/>
      <c r="K263" s="33"/>
      <c r="L263" s="33"/>
      <c r="M263" s="33"/>
    </row>
    <row r="264" spans="1:13" ht="15">
      <c r="A264" s="33"/>
      <c r="B264" s="14" t="s">
        <v>20</v>
      </c>
      <c r="C264" s="15">
        <v>15.5</v>
      </c>
      <c r="D264" s="13">
        <v>31.1</v>
      </c>
      <c r="E264" s="16">
        <f t="shared" si="19"/>
        <v>0.48205000000000003</v>
      </c>
      <c r="F264" s="36"/>
      <c r="G264" s="33"/>
      <c r="H264" s="33"/>
      <c r="I264" s="33"/>
      <c r="J264" s="33"/>
      <c r="K264" s="33"/>
      <c r="L264" s="33"/>
      <c r="M264" s="33"/>
    </row>
    <row r="265" spans="1:13" ht="15">
      <c r="A265" s="33"/>
      <c r="B265" s="14" t="s">
        <v>21</v>
      </c>
      <c r="C265" s="15">
        <v>5</v>
      </c>
      <c r="D265" s="13">
        <v>36.28</v>
      </c>
      <c r="E265" s="16">
        <f t="shared" si="19"/>
        <v>0.1814</v>
      </c>
      <c r="F265" s="36" t="s">
        <v>69</v>
      </c>
      <c r="G265" s="33"/>
      <c r="H265" s="33"/>
      <c r="I265" s="33"/>
      <c r="J265" s="33"/>
      <c r="K265" s="33"/>
      <c r="L265" s="33"/>
      <c r="M265" s="33"/>
    </row>
    <row r="266" spans="1:15" ht="15">
      <c r="A266" s="33"/>
      <c r="B266" s="14" t="s">
        <v>49</v>
      </c>
      <c r="C266" s="15">
        <v>5.5</v>
      </c>
      <c r="D266" s="13">
        <v>153.5</v>
      </c>
      <c r="E266" s="16">
        <f t="shared" si="19"/>
        <v>0.84425</v>
      </c>
      <c r="F266" s="36"/>
      <c r="G266" s="33"/>
      <c r="H266" s="33"/>
      <c r="I266" s="33"/>
      <c r="J266" s="33"/>
      <c r="K266" s="33"/>
      <c r="L266" s="33"/>
      <c r="M266" s="33"/>
      <c r="O266" t="s">
        <v>69</v>
      </c>
    </row>
    <row r="267" spans="1:13" ht="15">
      <c r="A267" s="33"/>
      <c r="B267" s="14" t="s">
        <v>58</v>
      </c>
      <c r="C267" s="15">
        <v>0.5</v>
      </c>
      <c r="D267" s="13">
        <v>138.1</v>
      </c>
      <c r="E267" s="16">
        <f t="shared" si="19"/>
        <v>0.06905</v>
      </c>
      <c r="F267" s="36"/>
      <c r="G267" s="33"/>
      <c r="H267" s="33"/>
      <c r="I267" s="33"/>
      <c r="J267" s="33"/>
      <c r="K267" s="33"/>
      <c r="L267" s="33"/>
      <c r="M267" s="33"/>
    </row>
    <row r="268" spans="1:13" ht="15">
      <c r="A268" s="33"/>
      <c r="B268" s="14" t="s">
        <v>26</v>
      </c>
      <c r="C268" s="15">
        <v>1</v>
      </c>
      <c r="D268" s="13">
        <v>87.7</v>
      </c>
      <c r="E268" s="16">
        <f t="shared" si="19"/>
        <v>0.0877</v>
      </c>
      <c r="F268" s="36"/>
      <c r="G268" s="33"/>
      <c r="H268" s="33"/>
      <c r="I268" s="33"/>
      <c r="J268" s="33"/>
      <c r="K268" s="33"/>
      <c r="L268" s="33"/>
      <c r="M268" s="33"/>
    </row>
    <row r="269" spans="1:13" ht="15">
      <c r="A269" s="33"/>
      <c r="B269" s="14" t="s">
        <v>23</v>
      </c>
      <c r="C269" s="15">
        <v>0.5</v>
      </c>
      <c r="D269" s="13">
        <v>17.01</v>
      </c>
      <c r="E269" s="16">
        <f t="shared" si="19"/>
        <v>0.008505</v>
      </c>
      <c r="F269" s="36"/>
      <c r="G269" s="33"/>
      <c r="H269" s="33"/>
      <c r="I269" s="33"/>
      <c r="J269" s="33"/>
      <c r="K269" s="33"/>
      <c r="L269" s="33"/>
      <c r="M269" s="33"/>
    </row>
    <row r="270" spans="1:13" ht="15.75">
      <c r="A270" s="157"/>
      <c r="B270" s="158"/>
      <c r="C270" s="158"/>
      <c r="D270" s="159"/>
      <c r="E270" s="16">
        <f>SUM(E263:E269)</f>
        <v>15.108181600000002</v>
      </c>
      <c r="F270" s="37"/>
      <c r="G270" s="8"/>
      <c r="H270" s="8"/>
      <c r="I270" s="8"/>
      <c r="J270" s="8"/>
      <c r="K270" s="8"/>
      <c r="L270" s="8"/>
      <c r="M270" s="8"/>
    </row>
    <row r="271" spans="1:13" ht="15">
      <c r="A271" s="109">
        <v>3</v>
      </c>
      <c r="B271" s="132" t="s">
        <v>70</v>
      </c>
      <c r="C271" s="109" t="s">
        <v>71</v>
      </c>
      <c r="D271" s="134">
        <f>E276</f>
        <v>5.268885</v>
      </c>
      <c r="E271" s="136"/>
      <c r="F271" s="109">
        <v>9.04</v>
      </c>
      <c r="G271" s="109">
        <v>8.53</v>
      </c>
      <c r="H271" s="109">
        <v>60.58</v>
      </c>
      <c r="I271" s="109">
        <v>168.45</v>
      </c>
      <c r="J271" s="109">
        <v>0</v>
      </c>
      <c r="K271" s="109">
        <v>0.02</v>
      </c>
      <c r="L271" s="109">
        <v>9</v>
      </c>
      <c r="M271" s="109">
        <v>0.6</v>
      </c>
    </row>
    <row r="272" spans="1:13" ht="15">
      <c r="A272" s="110"/>
      <c r="B272" s="133"/>
      <c r="C272" s="110"/>
      <c r="D272" s="135"/>
      <c r="E272" s="137"/>
      <c r="F272" s="110"/>
      <c r="G272" s="110"/>
      <c r="H272" s="110"/>
      <c r="I272" s="110"/>
      <c r="J272" s="110"/>
      <c r="K272" s="110"/>
      <c r="L272" s="110"/>
      <c r="M272" s="110"/>
    </row>
    <row r="273" spans="1:13" ht="15">
      <c r="A273" s="11"/>
      <c r="B273" s="14" t="s">
        <v>36</v>
      </c>
      <c r="C273" s="15">
        <v>51</v>
      </c>
      <c r="D273" s="13">
        <v>47.41</v>
      </c>
      <c r="E273" s="16">
        <f>C273*D273/1000</f>
        <v>2.41791</v>
      </c>
      <c r="F273" s="12"/>
      <c r="G273" s="11"/>
      <c r="H273" s="11"/>
      <c r="I273" s="11"/>
      <c r="J273" s="11"/>
      <c r="K273" s="11"/>
      <c r="L273" s="11"/>
      <c r="M273" s="11"/>
    </row>
    <row r="274" spans="1:13" ht="15">
      <c r="A274" s="11"/>
      <c r="B274" s="14" t="s">
        <v>22</v>
      </c>
      <c r="C274" s="15">
        <v>5</v>
      </c>
      <c r="D274" s="13">
        <v>561.69</v>
      </c>
      <c r="E274" s="16">
        <f>C274*D274/1000</f>
        <v>2.80845</v>
      </c>
      <c r="F274" s="12"/>
      <c r="G274" s="11"/>
      <c r="H274" s="11"/>
      <c r="I274" s="11"/>
      <c r="J274" s="11"/>
      <c r="K274" s="11"/>
      <c r="L274" s="11"/>
      <c r="M274" s="11"/>
    </row>
    <row r="275" spans="1:13" ht="15">
      <c r="A275" s="11"/>
      <c r="B275" s="14" t="s">
        <v>23</v>
      </c>
      <c r="C275" s="15">
        <v>2.5</v>
      </c>
      <c r="D275" s="13">
        <v>17.01</v>
      </c>
      <c r="E275" s="16">
        <f>C275*D275/1000</f>
        <v>0.04252500000000001</v>
      </c>
      <c r="F275" s="12"/>
      <c r="G275" s="11"/>
      <c r="H275" s="11"/>
      <c r="I275" s="11"/>
      <c r="J275" s="11"/>
      <c r="K275" s="11"/>
      <c r="L275" s="11"/>
      <c r="M275" s="11"/>
    </row>
    <row r="276" spans="1:13" ht="15" customHeight="1">
      <c r="A276" s="142"/>
      <c r="B276" s="143"/>
      <c r="C276" s="143"/>
      <c r="D276" s="144"/>
      <c r="E276" s="16">
        <f>SUM(E273:E275)</f>
        <v>5.268885</v>
      </c>
      <c r="F276" s="12"/>
      <c r="G276" s="11"/>
      <c r="H276" s="11"/>
      <c r="I276" s="11"/>
      <c r="J276" s="11"/>
      <c r="K276" s="11"/>
      <c r="L276" s="11"/>
      <c r="M276" s="11"/>
    </row>
    <row r="277" spans="1:13" ht="15" customHeight="1">
      <c r="A277" s="47">
        <v>4</v>
      </c>
      <c r="B277" s="59" t="s">
        <v>72</v>
      </c>
      <c r="C277" s="47">
        <v>40</v>
      </c>
      <c r="D277" s="49">
        <v>2.97</v>
      </c>
      <c r="E277" s="49"/>
      <c r="F277" s="47">
        <v>2.64</v>
      </c>
      <c r="G277" s="47">
        <v>0.48</v>
      </c>
      <c r="H277" s="47">
        <v>13.68</v>
      </c>
      <c r="I277" s="47">
        <v>82.4</v>
      </c>
      <c r="J277" s="47">
        <v>0</v>
      </c>
      <c r="K277" s="47">
        <v>0.168</v>
      </c>
      <c r="L277" s="47">
        <v>17.6</v>
      </c>
      <c r="M277" s="47">
        <v>4.68</v>
      </c>
    </row>
    <row r="278" spans="1:13" ht="15.75">
      <c r="A278" s="47">
        <v>5</v>
      </c>
      <c r="B278" s="48" t="s">
        <v>121</v>
      </c>
      <c r="C278" s="47">
        <v>200</v>
      </c>
      <c r="D278" s="49">
        <f>E283</f>
        <v>4.52305</v>
      </c>
      <c r="E278" s="49"/>
      <c r="F278" s="47">
        <v>1.52</v>
      </c>
      <c r="G278" s="47">
        <v>1.35</v>
      </c>
      <c r="H278" s="47">
        <v>15.9</v>
      </c>
      <c r="I278" s="47">
        <v>181</v>
      </c>
      <c r="J278" s="47">
        <v>1.33</v>
      </c>
      <c r="K278" s="47">
        <v>0.16</v>
      </c>
      <c r="L278" s="47">
        <v>126.6</v>
      </c>
      <c r="M278" s="47">
        <v>0.41</v>
      </c>
    </row>
    <row r="279" spans="1:13" ht="15">
      <c r="A279" s="11"/>
      <c r="B279" s="19" t="s">
        <v>122</v>
      </c>
      <c r="C279" s="15">
        <v>1</v>
      </c>
      <c r="D279" s="13">
        <v>750.2</v>
      </c>
      <c r="E279" s="11">
        <f>C279*D279/1000</f>
        <v>0.7502000000000001</v>
      </c>
      <c r="F279" s="12"/>
      <c r="G279" s="11"/>
      <c r="H279" s="11"/>
      <c r="I279" s="11"/>
      <c r="J279" s="11"/>
      <c r="K279" s="11"/>
      <c r="L279" s="11"/>
      <c r="M279" s="11"/>
    </row>
    <row r="280" spans="1:13" ht="15">
      <c r="A280" s="11"/>
      <c r="B280" s="19" t="s">
        <v>26</v>
      </c>
      <c r="C280" s="15">
        <v>15</v>
      </c>
      <c r="D280" s="13">
        <v>87.7</v>
      </c>
      <c r="E280" s="16">
        <f>C280*D280/1000</f>
        <v>1.3155</v>
      </c>
      <c r="F280" s="12"/>
      <c r="G280" s="11"/>
      <c r="H280" s="11"/>
      <c r="I280" s="11"/>
      <c r="J280" s="11"/>
      <c r="K280" s="11"/>
      <c r="L280" s="11"/>
      <c r="M280" s="11"/>
    </row>
    <row r="281" spans="1:13" ht="15">
      <c r="A281" s="11"/>
      <c r="B281" s="19" t="s">
        <v>123</v>
      </c>
      <c r="C281" s="15">
        <v>35</v>
      </c>
      <c r="D281" s="13">
        <v>70.21</v>
      </c>
      <c r="E281" s="16">
        <f>C281*D281/1000</f>
        <v>2.45735</v>
      </c>
      <c r="F281" s="12"/>
      <c r="G281" s="11"/>
      <c r="H281" s="11"/>
      <c r="I281" s="11"/>
      <c r="J281" s="11"/>
      <c r="K281" s="11"/>
      <c r="L281" s="11"/>
      <c r="M281" s="11"/>
    </row>
    <row r="282" spans="1:13" ht="15">
      <c r="A282" s="11"/>
      <c r="B282" s="19" t="s">
        <v>108</v>
      </c>
      <c r="C282" s="15">
        <v>164</v>
      </c>
      <c r="D282" s="13">
        <v>0</v>
      </c>
      <c r="E282" s="16">
        <f>C282*D282/1000</f>
        <v>0</v>
      </c>
      <c r="F282" s="12"/>
      <c r="G282" s="11"/>
      <c r="H282" s="11"/>
      <c r="I282" s="11"/>
      <c r="J282" s="11"/>
      <c r="K282" s="11"/>
      <c r="L282" s="11"/>
      <c r="M282" s="11"/>
    </row>
    <row r="283" spans="1:13" ht="15">
      <c r="A283" s="126"/>
      <c r="B283" s="126"/>
      <c r="C283" s="126"/>
      <c r="D283" s="126"/>
      <c r="E283" s="16">
        <f>SUM(E279:E282)</f>
        <v>4.52305</v>
      </c>
      <c r="F283" s="12"/>
      <c r="G283" s="11"/>
      <c r="H283" s="11"/>
      <c r="I283" s="11"/>
      <c r="J283" s="11"/>
      <c r="K283" s="11"/>
      <c r="L283" s="11"/>
      <c r="M283" s="11"/>
    </row>
    <row r="284" spans="1:13" ht="15.75">
      <c r="A284" s="50"/>
      <c r="B284" s="90" t="s">
        <v>28</v>
      </c>
      <c r="C284" s="50"/>
      <c r="D284" s="49">
        <f>D257+D262+D271+D277+D278</f>
        <v>30.285419600000004</v>
      </c>
      <c r="E284" s="49"/>
      <c r="F284" s="49">
        <f aca="true" t="shared" si="20" ref="F284:L284">F257+F262+F271+F277+F278</f>
        <v>20.93</v>
      </c>
      <c r="G284" s="49">
        <f t="shared" si="20"/>
        <v>16.19</v>
      </c>
      <c r="H284" s="49">
        <f t="shared" si="20"/>
        <v>97.25</v>
      </c>
      <c r="I284" s="49">
        <f t="shared" si="20"/>
        <v>527.85</v>
      </c>
      <c r="J284" s="49">
        <f t="shared" si="20"/>
        <v>15.19</v>
      </c>
      <c r="K284" s="49">
        <f t="shared" si="20"/>
        <v>0.45300000000000007</v>
      </c>
      <c r="L284" s="49">
        <f t="shared" si="20"/>
        <v>177.95</v>
      </c>
      <c r="M284" s="49">
        <f>M257+M262+M271+M277+M278</f>
        <v>6.55</v>
      </c>
    </row>
    <row r="285" spans="1:13" s="94" customFormat="1" ht="15.75">
      <c r="A285" s="96"/>
      <c r="B285" s="91"/>
      <c r="C285" s="96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1:13" s="94" customFormat="1" ht="15.75">
      <c r="A286" s="96"/>
      <c r="B286" s="91"/>
      <c r="C286" s="96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1:13" s="94" customFormat="1" ht="15.75">
      <c r="A287" s="96"/>
      <c r="B287" s="91"/>
      <c r="C287" s="96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1:13" ht="15.75">
      <c r="A288" s="111" t="s">
        <v>111</v>
      </c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</row>
    <row r="289" spans="1:13" ht="15.75" customHeight="1">
      <c r="A289" s="125">
        <v>1</v>
      </c>
      <c r="B289" s="128" t="s">
        <v>118</v>
      </c>
      <c r="C289" s="125">
        <v>40</v>
      </c>
      <c r="D289" s="124">
        <f>E298</f>
        <v>3.1405398</v>
      </c>
      <c r="E289" s="124"/>
      <c r="F289" s="125">
        <v>0.71</v>
      </c>
      <c r="G289" s="125">
        <v>5.02</v>
      </c>
      <c r="H289" s="125">
        <v>3.65</v>
      </c>
      <c r="I289" s="125">
        <v>62.55</v>
      </c>
      <c r="J289" s="125">
        <v>4.82</v>
      </c>
      <c r="K289" s="125">
        <v>0.02</v>
      </c>
      <c r="L289" s="125">
        <v>15.62</v>
      </c>
      <c r="M289" s="125">
        <v>0.42</v>
      </c>
    </row>
    <row r="290" spans="1:13" ht="15.75" customHeight="1">
      <c r="A290" s="125"/>
      <c r="B290" s="128"/>
      <c r="C290" s="125"/>
      <c r="D290" s="124"/>
      <c r="E290" s="124"/>
      <c r="F290" s="125"/>
      <c r="G290" s="125"/>
      <c r="H290" s="125"/>
      <c r="I290" s="125"/>
      <c r="J290" s="125"/>
      <c r="K290" s="125"/>
      <c r="L290" s="125"/>
      <c r="M290" s="125"/>
    </row>
    <row r="291" spans="1:13" ht="15">
      <c r="A291" s="11"/>
      <c r="B291" s="14" t="s">
        <v>42</v>
      </c>
      <c r="C291" s="15">
        <v>11.56</v>
      </c>
      <c r="D291" s="15">
        <v>29.5</v>
      </c>
      <c r="E291" s="16">
        <f aca="true" t="shared" si="21" ref="E291:E297">C291*D291/1000</f>
        <v>0.34102000000000005</v>
      </c>
      <c r="F291" s="12"/>
      <c r="G291" s="11"/>
      <c r="H291" s="11"/>
      <c r="I291" s="11"/>
      <c r="J291" s="11"/>
      <c r="K291" s="11"/>
      <c r="L291" s="11"/>
      <c r="M291" s="11"/>
    </row>
    <row r="292" spans="1:13" ht="15">
      <c r="A292" s="11"/>
      <c r="B292" s="14" t="s">
        <v>48</v>
      </c>
      <c r="C292" s="15">
        <v>11.64</v>
      </c>
      <c r="D292" s="15">
        <v>21.53</v>
      </c>
      <c r="E292" s="16">
        <f t="shared" si="21"/>
        <v>0.25060920000000003</v>
      </c>
      <c r="F292" s="12"/>
      <c r="G292" s="11"/>
      <c r="H292" s="11"/>
      <c r="I292" s="11"/>
      <c r="J292" s="11"/>
      <c r="K292" s="11"/>
      <c r="L292" s="11"/>
      <c r="M292" s="11"/>
    </row>
    <row r="293" spans="1:13" ht="15">
      <c r="A293" s="11"/>
      <c r="B293" s="14" t="s">
        <v>20</v>
      </c>
      <c r="C293" s="15">
        <v>12.04</v>
      </c>
      <c r="D293" s="15">
        <v>31.1</v>
      </c>
      <c r="E293" s="16">
        <f t="shared" si="21"/>
        <v>0.374444</v>
      </c>
      <c r="F293" s="12"/>
      <c r="G293" s="11"/>
      <c r="H293" s="11"/>
      <c r="I293" s="11"/>
      <c r="J293" s="11"/>
      <c r="K293" s="11"/>
      <c r="L293" s="11"/>
      <c r="M293" s="11"/>
    </row>
    <row r="294" spans="1:13" ht="15">
      <c r="A294" s="11"/>
      <c r="B294" s="14" t="s">
        <v>119</v>
      </c>
      <c r="C294" s="15">
        <v>16.9</v>
      </c>
      <c r="D294" s="15">
        <v>62.97</v>
      </c>
      <c r="E294" s="16">
        <f t="shared" si="21"/>
        <v>1.064193</v>
      </c>
      <c r="F294" s="12"/>
      <c r="G294" s="11"/>
      <c r="H294" s="11"/>
      <c r="I294" s="11"/>
      <c r="J294" s="11"/>
      <c r="K294" s="11"/>
      <c r="L294" s="11"/>
      <c r="M294" s="11"/>
    </row>
    <row r="295" spans="1:13" ht="15">
      <c r="A295" s="11"/>
      <c r="B295" s="14" t="s">
        <v>120</v>
      </c>
      <c r="C295" s="15">
        <v>10.56</v>
      </c>
      <c r="D295" s="15">
        <v>28.23</v>
      </c>
      <c r="E295" s="16">
        <f t="shared" si="21"/>
        <v>0.2981088</v>
      </c>
      <c r="F295" s="12"/>
      <c r="G295" s="11"/>
      <c r="H295" s="11"/>
      <c r="I295" s="11"/>
      <c r="J295" s="11"/>
      <c r="K295" s="11"/>
      <c r="L295" s="11"/>
      <c r="M295" s="11"/>
    </row>
    <row r="296" spans="1:13" ht="15">
      <c r="A296" s="11"/>
      <c r="B296" s="14" t="s">
        <v>116</v>
      </c>
      <c r="C296" s="15">
        <v>7.16</v>
      </c>
      <c r="D296" s="15">
        <v>36.28</v>
      </c>
      <c r="E296" s="16">
        <f t="shared" si="21"/>
        <v>0.2597648</v>
      </c>
      <c r="F296" s="12"/>
      <c r="G296" s="11"/>
      <c r="H296" s="11"/>
      <c r="I296" s="11"/>
      <c r="J296" s="11"/>
      <c r="K296" s="11"/>
      <c r="L296" s="11"/>
      <c r="M296" s="11"/>
    </row>
    <row r="297" spans="1:13" ht="15">
      <c r="A297" s="11"/>
      <c r="B297" s="14" t="s">
        <v>58</v>
      </c>
      <c r="C297" s="15">
        <v>4</v>
      </c>
      <c r="D297" s="15">
        <v>138.1</v>
      </c>
      <c r="E297" s="16">
        <f t="shared" si="21"/>
        <v>0.5524</v>
      </c>
      <c r="F297" s="12"/>
      <c r="G297" s="11"/>
      <c r="H297" s="11"/>
      <c r="I297" s="11"/>
      <c r="J297" s="11"/>
      <c r="K297" s="11"/>
      <c r="L297" s="11"/>
      <c r="M297" s="11"/>
    </row>
    <row r="298" spans="1:13" ht="15">
      <c r="A298" s="142"/>
      <c r="B298" s="143"/>
      <c r="C298" s="143"/>
      <c r="D298" s="144"/>
      <c r="E298" s="16">
        <f>SUM(E291:E297)</f>
        <v>3.1405398</v>
      </c>
      <c r="F298" s="12"/>
      <c r="G298" s="11"/>
      <c r="H298" s="11"/>
      <c r="I298" s="11"/>
      <c r="J298" s="11"/>
      <c r="K298" s="11"/>
      <c r="L298" s="11"/>
      <c r="M298" s="11"/>
    </row>
    <row r="299" spans="1:13" ht="15.75" customHeight="1">
      <c r="A299" s="53">
        <v>2</v>
      </c>
      <c r="B299" s="54" t="s">
        <v>92</v>
      </c>
      <c r="C299" s="53">
        <v>70</v>
      </c>
      <c r="D299" s="55">
        <f>E301</f>
        <v>32.711850399999996</v>
      </c>
      <c r="E299" s="55"/>
      <c r="F299" s="53">
        <v>5.27</v>
      </c>
      <c r="G299" s="53">
        <v>4.67</v>
      </c>
      <c r="H299" s="53">
        <v>0.45</v>
      </c>
      <c r="I299" s="53">
        <v>248.45</v>
      </c>
      <c r="J299" s="53">
        <v>0</v>
      </c>
      <c r="K299" s="53">
        <v>0.06</v>
      </c>
      <c r="L299" s="53">
        <v>24.42</v>
      </c>
      <c r="M299" s="53">
        <v>0.99</v>
      </c>
    </row>
    <row r="300" spans="1:13" ht="15.75" customHeight="1">
      <c r="A300" s="11"/>
      <c r="B300" s="19" t="s">
        <v>93</v>
      </c>
      <c r="C300" s="15">
        <v>70.96</v>
      </c>
      <c r="D300" s="13">
        <v>460.99</v>
      </c>
      <c r="E300" s="16">
        <f>C300*D300/1000</f>
        <v>32.711850399999996</v>
      </c>
      <c r="F300" s="12"/>
      <c r="G300" s="11"/>
      <c r="H300" s="11"/>
      <c r="I300" s="11"/>
      <c r="J300" s="11"/>
      <c r="K300" s="11"/>
      <c r="L300" s="11"/>
      <c r="M300" s="11"/>
    </row>
    <row r="301" spans="1:13" ht="15">
      <c r="A301" s="142"/>
      <c r="B301" s="143"/>
      <c r="C301" s="143"/>
      <c r="D301" s="144"/>
      <c r="E301" s="16">
        <f>E300</f>
        <v>32.711850399999996</v>
      </c>
      <c r="F301" s="12"/>
      <c r="G301" s="11"/>
      <c r="H301" s="11"/>
      <c r="I301" s="11"/>
      <c r="J301" s="11"/>
      <c r="K301" s="11"/>
      <c r="L301" s="11"/>
      <c r="M301" s="11"/>
    </row>
    <row r="302" spans="1:13" ht="15">
      <c r="A302" s="112">
        <v>3</v>
      </c>
      <c r="B302" s="122" t="s">
        <v>94</v>
      </c>
      <c r="C302" s="112">
        <v>150</v>
      </c>
      <c r="D302" s="149">
        <f>E308</f>
        <v>9.3842876</v>
      </c>
      <c r="E302" s="149"/>
      <c r="F302" s="112">
        <v>13.38</v>
      </c>
      <c r="G302" s="112">
        <v>7.27</v>
      </c>
      <c r="H302" s="112">
        <v>38.42</v>
      </c>
      <c r="I302" s="112">
        <v>144.66</v>
      </c>
      <c r="J302" s="112">
        <v>0</v>
      </c>
      <c r="K302" s="112">
        <v>0.1</v>
      </c>
      <c r="L302" s="112">
        <v>23.3</v>
      </c>
      <c r="M302" s="112">
        <v>1.2</v>
      </c>
    </row>
    <row r="303" spans="1:13" ht="15">
      <c r="A303" s="113"/>
      <c r="B303" s="123"/>
      <c r="C303" s="113"/>
      <c r="D303" s="150"/>
      <c r="E303" s="150"/>
      <c r="F303" s="113"/>
      <c r="G303" s="113"/>
      <c r="H303" s="113"/>
      <c r="I303" s="113"/>
      <c r="J303" s="113"/>
      <c r="K303" s="113"/>
      <c r="L303" s="113"/>
      <c r="M303" s="113"/>
    </row>
    <row r="304" spans="1:13" ht="15">
      <c r="A304" s="15"/>
      <c r="B304" s="19" t="s">
        <v>95</v>
      </c>
      <c r="C304" s="15">
        <v>44.11</v>
      </c>
      <c r="D304" s="13">
        <v>36.38</v>
      </c>
      <c r="E304" s="16">
        <f>C304*D304/1000</f>
        <v>1.6047218</v>
      </c>
      <c r="F304" s="19"/>
      <c r="G304" s="15"/>
      <c r="H304" s="15"/>
      <c r="I304" s="15"/>
      <c r="J304" s="15"/>
      <c r="K304" s="15"/>
      <c r="L304" s="15"/>
      <c r="M304" s="15"/>
    </row>
    <row r="305" spans="1:13" ht="15">
      <c r="A305" s="15"/>
      <c r="B305" s="19" t="s">
        <v>23</v>
      </c>
      <c r="C305" s="15">
        <v>1</v>
      </c>
      <c r="D305" s="13">
        <v>17.01</v>
      </c>
      <c r="E305" s="16">
        <f>C305*D305/1000</f>
        <v>0.01701</v>
      </c>
      <c r="F305" s="19"/>
      <c r="G305" s="15"/>
      <c r="H305" s="15"/>
      <c r="I305" s="15"/>
      <c r="J305" s="15"/>
      <c r="K305" s="15"/>
      <c r="L305" s="15"/>
      <c r="M305" s="15"/>
    </row>
    <row r="306" spans="1:13" ht="15">
      <c r="A306" s="15"/>
      <c r="B306" s="19" t="s">
        <v>22</v>
      </c>
      <c r="C306" s="15">
        <v>8.82</v>
      </c>
      <c r="D306" s="13">
        <v>561.69</v>
      </c>
      <c r="E306" s="16">
        <f>C306*D306/1000</f>
        <v>4.954105800000001</v>
      </c>
      <c r="F306" s="19"/>
      <c r="G306" s="15"/>
      <c r="H306" s="15"/>
      <c r="I306" s="15"/>
      <c r="J306" s="15"/>
      <c r="K306" s="15"/>
      <c r="L306" s="15"/>
      <c r="M306" s="15"/>
    </row>
    <row r="307" spans="1:13" ht="15">
      <c r="A307" s="11"/>
      <c r="B307" s="19" t="s">
        <v>22</v>
      </c>
      <c r="C307" s="15">
        <v>5</v>
      </c>
      <c r="D307" s="13">
        <v>561.69</v>
      </c>
      <c r="E307" s="16">
        <f>C307*D307/1000</f>
        <v>2.80845</v>
      </c>
      <c r="F307" s="12"/>
      <c r="G307" s="11"/>
      <c r="H307" s="11"/>
      <c r="I307" s="11"/>
      <c r="J307" s="11"/>
      <c r="K307" s="11"/>
      <c r="L307" s="11"/>
      <c r="M307" s="11"/>
    </row>
    <row r="308" spans="1:13" ht="15">
      <c r="A308" s="114"/>
      <c r="B308" s="115"/>
      <c r="C308" s="115"/>
      <c r="D308" s="116"/>
      <c r="E308" s="13">
        <f>SUM(E304:E307)</f>
        <v>9.3842876</v>
      </c>
      <c r="F308" s="19"/>
      <c r="G308" s="15"/>
      <c r="H308" s="15"/>
      <c r="I308" s="15"/>
      <c r="J308" s="15"/>
      <c r="K308" s="15"/>
      <c r="L308" s="15"/>
      <c r="M308" s="15"/>
    </row>
    <row r="309" spans="1:13" ht="15.75">
      <c r="A309" s="53">
        <v>4</v>
      </c>
      <c r="B309" s="56" t="s">
        <v>72</v>
      </c>
      <c r="C309" s="53">
        <v>41</v>
      </c>
      <c r="D309" s="55">
        <v>3.04</v>
      </c>
      <c r="E309" s="55"/>
      <c r="F309" s="53">
        <v>2.64</v>
      </c>
      <c r="G309" s="53">
        <v>4.48</v>
      </c>
      <c r="H309" s="53">
        <v>13.68</v>
      </c>
      <c r="I309" s="53">
        <v>82.4</v>
      </c>
      <c r="J309" s="53">
        <v>0</v>
      </c>
      <c r="K309" s="53">
        <v>0.168</v>
      </c>
      <c r="L309" s="53">
        <v>17.6</v>
      </c>
      <c r="M309" s="53">
        <v>4.68</v>
      </c>
    </row>
    <row r="310" spans="1:13" ht="15.75">
      <c r="A310" s="53">
        <v>5</v>
      </c>
      <c r="B310" s="56" t="s">
        <v>25</v>
      </c>
      <c r="C310" s="53">
        <v>200</v>
      </c>
      <c r="D310" s="55">
        <f>E313</f>
        <v>2.0657</v>
      </c>
      <c r="E310" s="55"/>
      <c r="F310" s="53">
        <v>1.41</v>
      </c>
      <c r="G310" s="53">
        <v>1.24</v>
      </c>
      <c r="H310" s="53">
        <v>13.1</v>
      </c>
      <c r="I310" s="53">
        <v>60</v>
      </c>
      <c r="J310" s="53">
        <v>50</v>
      </c>
      <c r="K310" s="53">
        <v>6</v>
      </c>
      <c r="L310" s="53">
        <v>0.1</v>
      </c>
      <c r="M310" s="53">
        <v>1.7</v>
      </c>
    </row>
    <row r="311" spans="1:13" ht="15">
      <c r="A311" s="11"/>
      <c r="B311" s="14" t="s">
        <v>26</v>
      </c>
      <c r="C311" s="15">
        <v>15</v>
      </c>
      <c r="D311" s="13">
        <v>87.7</v>
      </c>
      <c r="E311" s="16">
        <f>C311*D311/1000</f>
        <v>1.3155</v>
      </c>
      <c r="F311" s="12"/>
      <c r="G311" s="11"/>
      <c r="H311" s="11"/>
      <c r="I311" s="17"/>
      <c r="J311" s="17"/>
      <c r="K311" s="17"/>
      <c r="L311" s="17"/>
      <c r="M311" s="17"/>
    </row>
    <row r="312" spans="1:13" ht="15">
      <c r="A312" s="11"/>
      <c r="B312" s="14" t="s">
        <v>27</v>
      </c>
      <c r="C312" s="15">
        <v>1</v>
      </c>
      <c r="D312" s="13">
        <v>750.2</v>
      </c>
      <c r="E312" s="16">
        <f>C312*D312/1000</f>
        <v>0.7502000000000001</v>
      </c>
      <c r="F312" s="12"/>
      <c r="G312" s="11"/>
      <c r="H312" s="11"/>
      <c r="I312" s="17"/>
      <c r="J312" s="17"/>
      <c r="K312" s="17"/>
      <c r="L312" s="17"/>
      <c r="M312" s="17"/>
    </row>
    <row r="313" spans="1:13" ht="15">
      <c r="A313" s="11"/>
      <c r="B313" s="114"/>
      <c r="C313" s="115"/>
      <c r="D313" s="116"/>
      <c r="E313" s="16">
        <f>E311+E312</f>
        <v>2.0657</v>
      </c>
      <c r="F313" s="12"/>
      <c r="G313" s="11"/>
      <c r="H313" s="11"/>
      <c r="I313" s="17"/>
      <c r="J313" s="17"/>
      <c r="K313" s="17"/>
      <c r="L313" s="17"/>
      <c r="M313" s="17"/>
    </row>
    <row r="314" spans="1:13" ht="15.75">
      <c r="A314" s="154" t="s">
        <v>28</v>
      </c>
      <c r="B314" s="155"/>
      <c r="C314" s="156"/>
      <c r="D314" s="55">
        <f>D289+D299+D302+D309+D310</f>
        <v>50.342377799999994</v>
      </c>
      <c r="E314" s="55"/>
      <c r="F314" s="55">
        <f aca="true" t="shared" si="22" ref="F314:M314">F289+F299+F302+F309+F310</f>
        <v>23.41</v>
      </c>
      <c r="G314" s="55">
        <f t="shared" si="22"/>
        <v>22.68</v>
      </c>
      <c r="H314" s="55">
        <f t="shared" si="22"/>
        <v>69.3</v>
      </c>
      <c r="I314" s="55">
        <f t="shared" si="22"/>
        <v>598.06</v>
      </c>
      <c r="J314" s="55">
        <f t="shared" si="22"/>
        <v>54.82</v>
      </c>
      <c r="K314" s="55">
        <f t="shared" si="22"/>
        <v>6.348</v>
      </c>
      <c r="L314" s="55">
        <f t="shared" si="22"/>
        <v>81.03999999999999</v>
      </c>
      <c r="M314" s="55">
        <f t="shared" si="22"/>
        <v>8.989999999999998</v>
      </c>
    </row>
    <row r="315" spans="1:13" ht="15.75">
      <c r="A315" s="61"/>
      <c r="B315" s="71" t="s">
        <v>64</v>
      </c>
      <c r="C315" s="61"/>
      <c r="D315" s="62">
        <f>D32+D58+D100+D116+D139+D156+D175+D202+D219+D255+D284+D314</f>
        <v>510.9320256</v>
      </c>
      <c r="E315" s="62"/>
      <c r="F315" s="62">
        <f aca="true" t="shared" si="23" ref="F315:M315">F32+F58+F100+F116+F139+F156+F175+F202+F219+F255+F284+F314</f>
        <v>234.45999999999995</v>
      </c>
      <c r="G315" s="62">
        <f t="shared" si="23"/>
        <v>267.73999999999995</v>
      </c>
      <c r="H315" s="62">
        <f t="shared" si="23"/>
        <v>955.68</v>
      </c>
      <c r="I315" s="62">
        <f t="shared" si="23"/>
        <v>6643.51</v>
      </c>
      <c r="J315" s="62">
        <f t="shared" si="23"/>
        <v>565.91</v>
      </c>
      <c r="K315" s="62">
        <f t="shared" si="23"/>
        <v>61.015</v>
      </c>
      <c r="L315" s="62">
        <f t="shared" si="23"/>
        <v>1769.6899999999998</v>
      </c>
      <c r="M315" s="62">
        <f t="shared" si="23"/>
        <v>100.45</v>
      </c>
    </row>
    <row r="316" spans="1:13" ht="15.75">
      <c r="A316" s="25"/>
      <c r="B316" s="43"/>
      <c r="C316" s="44"/>
      <c r="D316" s="43"/>
      <c r="E316" s="26"/>
      <c r="F316" s="25" t="s">
        <v>69</v>
      </c>
      <c r="G316" s="25"/>
      <c r="H316" s="25"/>
      <c r="I316" s="25"/>
      <c r="J316" s="25"/>
      <c r="K316" s="25"/>
      <c r="L316" s="25"/>
      <c r="M316" s="25"/>
    </row>
    <row r="317" spans="1:13" ht="15.75">
      <c r="A317" s="25"/>
      <c r="B317" s="43"/>
      <c r="C317" s="44">
        <v>42.58</v>
      </c>
      <c r="D317" s="27">
        <f>D315/12</f>
        <v>42.5776688</v>
      </c>
      <c r="E317" s="27"/>
      <c r="F317" s="81">
        <f>C317-D317</f>
        <v>0.002331200000000422</v>
      </c>
      <c r="G317" s="25"/>
      <c r="H317" s="25"/>
      <c r="I317" s="25"/>
      <c r="J317" s="25"/>
      <c r="K317" s="25"/>
      <c r="L317" s="25"/>
      <c r="M317" s="25"/>
    </row>
    <row r="318" spans="1:13" ht="15">
      <c r="A318" s="28"/>
      <c r="C318" s="45"/>
      <c r="D318" s="29"/>
      <c r="E318" s="29"/>
      <c r="F318" s="28"/>
      <c r="G318" s="28"/>
      <c r="H318" s="28"/>
      <c r="I318" s="28"/>
      <c r="J318" s="28"/>
      <c r="K318" s="28"/>
      <c r="L318" s="28"/>
      <c r="M318" s="28"/>
    </row>
    <row r="319" spans="1:13" ht="15">
      <c r="A319" s="28"/>
      <c r="C319" s="45"/>
      <c r="D319" s="29"/>
      <c r="E319" s="29"/>
      <c r="F319" s="28"/>
      <c r="G319" s="28"/>
      <c r="H319" s="28"/>
      <c r="I319" s="28"/>
      <c r="J319" s="28"/>
      <c r="K319" s="28"/>
      <c r="L319" s="28"/>
      <c r="M319" s="28"/>
    </row>
    <row r="320" spans="1:13" ht="15">
      <c r="A320" s="28"/>
      <c r="C320" s="45"/>
      <c r="D320" s="29"/>
      <c r="E320" s="29"/>
      <c r="F320" s="28"/>
      <c r="G320" s="28"/>
      <c r="H320" s="28"/>
      <c r="I320" s="28"/>
      <c r="J320" s="28"/>
      <c r="K320" s="28"/>
      <c r="L320" s="28"/>
      <c r="M320" s="28"/>
    </row>
    <row r="321" spans="1:13" ht="15">
      <c r="A321" s="28"/>
      <c r="C321" s="45"/>
      <c r="D321" s="29"/>
      <c r="E321" s="29"/>
      <c r="F321" s="28"/>
      <c r="G321" s="28"/>
      <c r="H321" s="28"/>
      <c r="I321" s="28"/>
      <c r="J321" s="28"/>
      <c r="K321" s="28"/>
      <c r="L321" s="28"/>
      <c r="M321" s="28"/>
    </row>
    <row r="322" spans="1:13" ht="15">
      <c r="A322" s="28"/>
      <c r="C322" s="45"/>
      <c r="D322" s="29"/>
      <c r="E322" s="29"/>
      <c r="F322" s="28"/>
      <c r="G322" s="28"/>
      <c r="H322" s="28"/>
      <c r="I322" s="28"/>
      <c r="J322" s="28"/>
      <c r="K322" s="28"/>
      <c r="L322" s="28"/>
      <c r="M322" s="28"/>
    </row>
    <row r="323" spans="1:13" ht="15">
      <c r="A323" s="28"/>
      <c r="C323" s="45"/>
      <c r="D323" s="29"/>
      <c r="E323" s="29"/>
      <c r="F323" s="28"/>
      <c r="G323" s="28"/>
      <c r="H323" s="28"/>
      <c r="I323" s="28"/>
      <c r="J323" s="28"/>
      <c r="K323" s="28"/>
      <c r="L323" s="28"/>
      <c r="M323" s="28"/>
    </row>
    <row r="324" spans="1:13" ht="15">
      <c r="A324" s="28"/>
      <c r="C324" s="45"/>
      <c r="D324" s="29"/>
      <c r="E324" s="29"/>
      <c r="F324" s="28"/>
      <c r="G324" s="28"/>
      <c r="H324" s="28"/>
      <c r="I324" s="28"/>
      <c r="J324" s="28"/>
      <c r="K324" s="28"/>
      <c r="L324" s="28"/>
      <c r="M324" s="28"/>
    </row>
    <row r="325" spans="1:13" ht="15">
      <c r="A325" s="28"/>
      <c r="C325" s="45"/>
      <c r="D325" s="29"/>
      <c r="E325" s="29"/>
      <c r="F325" s="28"/>
      <c r="G325" s="28"/>
      <c r="H325" s="28"/>
      <c r="I325" s="28"/>
      <c r="J325" s="28"/>
      <c r="K325" s="28"/>
      <c r="L325" s="28"/>
      <c r="M325" s="28"/>
    </row>
    <row r="326" spans="1:13" ht="15">
      <c r="A326" s="28"/>
      <c r="C326" s="45"/>
      <c r="D326" s="29"/>
      <c r="E326" s="29"/>
      <c r="F326" s="28"/>
      <c r="G326" s="28"/>
      <c r="H326" s="28"/>
      <c r="I326" s="28"/>
      <c r="J326" s="28"/>
      <c r="K326" s="28"/>
      <c r="L326" s="28"/>
      <c r="M326" s="28"/>
    </row>
    <row r="327" spans="1:13" ht="15">
      <c r="A327" s="28"/>
      <c r="C327" s="45"/>
      <c r="D327" s="29"/>
      <c r="E327" s="29"/>
      <c r="F327" s="28"/>
      <c r="G327" s="28"/>
      <c r="H327" s="28"/>
      <c r="I327" s="28"/>
      <c r="J327" s="28"/>
      <c r="K327" s="28"/>
      <c r="L327" s="28"/>
      <c r="M327" s="28"/>
    </row>
    <row r="328" spans="1:13" ht="15">
      <c r="A328" s="28"/>
      <c r="C328" s="45"/>
      <c r="D328" s="29"/>
      <c r="E328" s="29"/>
      <c r="F328" s="28"/>
      <c r="G328" s="28"/>
      <c r="H328" s="28"/>
      <c r="I328" s="28"/>
      <c r="J328" s="28"/>
      <c r="K328" s="28"/>
      <c r="L328" s="28"/>
      <c r="M328" s="28"/>
    </row>
    <row r="329" spans="1:13" ht="15">
      <c r="A329" s="28"/>
      <c r="C329" s="45"/>
      <c r="D329" s="29"/>
      <c r="E329" s="29"/>
      <c r="F329" s="28"/>
      <c r="G329" s="28"/>
      <c r="H329" s="28"/>
      <c r="I329" s="28"/>
      <c r="J329" s="28"/>
      <c r="K329" s="28"/>
      <c r="L329" s="28"/>
      <c r="M329" s="28"/>
    </row>
    <row r="330" spans="1:13" ht="15">
      <c r="A330" s="28"/>
      <c r="C330" s="45"/>
      <c r="D330" s="29"/>
      <c r="E330" s="29"/>
      <c r="F330" s="28"/>
      <c r="G330" s="28"/>
      <c r="H330" s="28"/>
      <c r="I330" s="28"/>
      <c r="J330" s="28"/>
      <c r="K330" s="28"/>
      <c r="L330" s="28"/>
      <c r="M330" s="28"/>
    </row>
    <row r="331" spans="1:13" ht="15">
      <c r="A331" s="28"/>
      <c r="C331" s="45"/>
      <c r="D331" s="29"/>
      <c r="E331" s="29"/>
      <c r="F331" s="28"/>
      <c r="G331" s="28"/>
      <c r="H331" s="28"/>
      <c r="I331" s="28"/>
      <c r="J331" s="28"/>
      <c r="K331" s="28"/>
      <c r="L331" s="28"/>
      <c r="M331" s="28"/>
    </row>
    <row r="332" spans="1:13" ht="15">
      <c r="A332" s="28"/>
      <c r="C332" s="45"/>
      <c r="D332" s="29"/>
      <c r="E332" s="29"/>
      <c r="F332" s="28"/>
      <c r="G332" s="28"/>
      <c r="H332" s="28"/>
      <c r="I332" s="28"/>
      <c r="J332" s="28"/>
      <c r="K332" s="28"/>
      <c r="L332" s="28"/>
      <c r="M332" s="28"/>
    </row>
    <row r="333" spans="1:13" ht="15">
      <c r="A333" s="28"/>
      <c r="C333" s="45"/>
      <c r="D333" s="29"/>
      <c r="E333" s="29"/>
      <c r="F333" s="28"/>
      <c r="G333" s="28"/>
      <c r="H333" s="28"/>
      <c r="I333" s="28"/>
      <c r="J333" s="28"/>
      <c r="K333" s="28"/>
      <c r="L333" s="28"/>
      <c r="M333" s="28"/>
    </row>
    <row r="334" spans="1:13" ht="15">
      <c r="A334" s="28"/>
      <c r="C334" s="45"/>
      <c r="D334" s="29"/>
      <c r="E334" s="29"/>
      <c r="F334" s="28"/>
      <c r="G334" s="28"/>
      <c r="H334" s="28"/>
      <c r="I334" s="28"/>
      <c r="J334" s="28"/>
      <c r="K334" s="28"/>
      <c r="L334" s="28"/>
      <c r="M334" s="28"/>
    </row>
    <row r="335" spans="1:13" ht="15">
      <c r="A335" s="28"/>
      <c r="C335" s="45"/>
      <c r="D335" s="29"/>
      <c r="E335" s="29"/>
      <c r="F335" s="28"/>
      <c r="G335" s="28"/>
      <c r="H335" s="28"/>
      <c r="I335" s="28"/>
      <c r="J335" s="28"/>
      <c r="K335" s="28"/>
      <c r="L335" s="28"/>
      <c r="M335" s="28"/>
    </row>
    <row r="336" spans="1:13" ht="15">
      <c r="A336" s="28"/>
      <c r="C336" s="45"/>
      <c r="D336" s="29"/>
      <c r="E336" s="29"/>
      <c r="F336" s="28"/>
      <c r="G336" s="28"/>
      <c r="H336" s="28"/>
      <c r="I336" s="28"/>
      <c r="J336" s="28"/>
      <c r="K336" s="28"/>
      <c r="L336" s="28"/>
      <c r="M336" s="28"/>
    </row>
    <row r="337" spans="1:13" ht="15">
      <c r="A337" s="28"/>
      <c r="C337" s="45"/>
      <c r="D337" s="29"/>
      <c r="E337" s="29"/>
      <c r="F337" s="28"/>
      <c r="G337" s="28"/>
      <c r="H337" s="28"/>
      <c r="I337" s="28"/>
      <c r="J337" s="28"/>
      <c r="K337" s="28"/>
      <c r="L337" s="28"/>
      <c r="M337" s="28"/>
    </row>
    <row r="338" spans="1:13" ht="15">
      <c r="A338" s="28"/>
      <c r="C338" s="45"/>
      <c r="D338" s="29"/>
      <c r="E338" s="29"/>
      <c r="F338" s="28"/>
      <c r="G338" s="28"/>
      <c r="H338" s="28"/>
      <c r="I338" s="28"/>
      <c r="J338" s="28"/>
      <c r="K338" s="28"/>
      <c r="L338" s="28"/>
      <c r="M338" s="28"/>
    </row>
    <row r="339" spans="1:13" ht="15">
      <c r="A339" s="28"/>
      <c r="C339" s="45"/>
      <c r="D339" s="29"/>
      <c r="E339" s="29"/>
      <c r="F339" s="28"/>
      <c r="G339" s="28"/>
      <c r="H339" s="28"/>
      <c r="I339" s="28"/>
      <c r="J339" s="28"/>
      <c r="K339" s="28"/>
      <c r="L339" s="28"/>
      <c r="M339" s="28"/>
    </row>
    <row r="340" spans="1:5" ht="15">
      <c r="A340" s="28"/>
      <c r="D340" s="30"/>
      <c r="E340" s="30"/>
    </row>
    <row r="341" spans="1:5" ht="15">
      <c r="A341" s="28"/>
      <c r="D341" s="30"/>
      <c r="E341" s="30"/>
    </row>
    <row r="342" spans="1:5" ht="15">
      <c r="A342" s="28"/>
      <c r="D342" s="30"/>
      <c r="E342" s="30"/>
    </row>
    <row r="343" spans="4:5" ht="15">
      <c r="D343" s="30"/>
      <c r="E343" s="30"/>
    </row>
    <row r="344" spans="4:5" ht="15">
      <c r="D344" s="30"/>
      <c r="E344" s="30"/>
    </row>
    <row r="345" spans="4:5" ht="15">
      <c r="D345" s="30"/>
      <c r="E345" s="30"/>
    </row>
    <row r="346" spans="4:5" ht="15">
      <c r="D346" s="30"/>
      <c r="E346" s="30"/>
    </row>
    <row r="347" spans="4:5" ht="15">
      <c r="D347" s="30"/>
      <c r="E347" s="30"/>
    </row>
    <row r="348" spans="4:5" ht="15">
      <c r="D348" s="30"/>
      <c r="E348" s="30"/>
    </row>
    <row r="349" spans="4:5" ht="15">
      <c r="D349" s="30"/>
      <c r="E349" s="30"/>
    </row>
    <row r="350" spans="4:5" ht="15">
      <c r="D350" s="30"/>
      <c r="E350" s="30"/>
    </row>
    <row r="351" spans="4:5" ht="15">
      <c r="D351" s="30"/>
      <c r="E351" s="30"/>
    </row>
    <row r="352" spans="4:5" ht="15">
      <c r="D352" s="30"/>
      <c r="E352" s="30"/>
    </row>
    <row r="353" spans="4:5" ht="15">
      <c r="D353" s="30"/>
      <c r="E353" s="30"/>
    </row>
  </sheetData>
  <sheetProtection/>
  <mergeCells count="186">
    <mergeCell ref="A256:M256"/>
    <mergeCell ref="A288:M288"/>
    <mergeCell ref="B210:D210"/>
    <mergeCell ref="A220:M220"/>
    <mergeCell ref="B225:D225"/>
    <mergeCell ref="B234:D234"/>
    <mergeCell ref="B249:D249"/>
    <mergeCell ref="B254:D254"/>
    <mergeCell ref="M271:M272"/>
    <mergeCell ref="K271:K272"/>
    <mergeCell ref="A202:C202"/>
    <mergeCell ref="E190:E191"/>
    <mergeCell ref="F190:F191"/>
    <mergeCell ref="G190:G191"/>
    <mergeCell ref="H190:H191"/>
    <mergeCell ref="A203:M203"/>
    <mergeCell ref="D190:D191"/>
    <mergeCell ref="K190:K191"/>
    <mergeCell ref="L190:L191"/>
    <mergeCell ref="M190:M191"/>
    <mergeCell ref="A196:D196"/>
    <mergeCell ref="A201:D201"/>
    <mergeCell ref="A308:D308"/>
    <mergeCell ref="A175:C175"/>
    <mergeCell ref="A176:M176"/>
    <mergeCell ref="B313:D313"/>
    <mergeCell ref="K302:K303"/>
    <mergeCell ref="L302:L303"/>
    <mergeCell ref="M302:M303"/>
    <mergeCell ref="L271:L272"/>
    <mergeCell ref="A314:C314"/>
    <mergeCell ref="I190:I191"/>
    <mergeCell ref="J190:J191"/>
    <mergeCell ref="A181:D181"/>
    <mergeCell ref="A189:D189"/>
    <mergeCell ref="A190:A191"/>
    <mergeCell ref="H302:H303"/>
    <mergeCell ref="I302:I303"/>
    <mergeCell ref="J302:J303"/>
    <mergeCell ref="A301:D301"/>
    <mergeCell ref="H271:H272"/>
    <mergeCell ref="I271:I272"/>
    <mergeCell ref="J271:J272"/>
    <mergeCell ref="A302:A303"/>
    <mergeCell ref="B302:B303"/>
    <mergeCell ref="C302:C303"/>
    <mergeCell ref="D302:D303"/>
    <mergeCell ref="E302:E303"/>
    <mergeCell ref="F302:F303"/>
    <mergeCell ref="L141:L142"/>
    <mergeCell ref="M141:M142"/>
    <mergeCell ref="A150:D150"/>
    <mergeCell ref="G302:G303"/>
    <mergeCell ref="A155:D155"/>
    <mergeCell ref="A156:C156"/>
    <mergeCell ref="A157:M157"/>
    <mergeCell ref="E271:E272"/>
    <mergeCell ref="F271:F272"/>
    <mergeCell ref="G271:G272"/>
    <mergeCell ref="A139:C139"/>
    <mergeCell ref="A140:M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L85:L86"/>
    <mergeCell ref="M85:M86"/>
    <mergeCell ref="A92:D92"/>
    <mergeCell ref="A116:C116"/>
    <mergeCell ref="A117:M117"/>
    <mergeCell ref="D85:D86"/>
    <mergeCell ref="I85:I86"/>
    <mergeCell ref="J85:J86"/>
    <mergeCell ref="A114:D114"/>
    <mergeCell ref="A298:D298"/>
    <mergeCell ref="A276:D276"/>
    <mergeCell ref="A283:D283"/>
    <mergeCell ref="A270:D270"/>
    <mergeCell ref="A271:A272"/>
    <mergeCell ref="B271:B272"/>
    <mergeCell ref="C271:C272"/>
    <mergeCell ref="D271:D272"/>
    <mergeCell ref="L66:L67"/>
    <mergeCell ref="M66:M67"/>
    <mergeCell ref="A75:D75"/>
    <mergeCell ref="K289:K290"/>
    <mergeCell ref="L289:L290"/>
    <mergeCell ref="M289:M290"/>
    <mergeCell ref="A100:C100"/>
    <mergeCell ref="A101:M101"/>
    <mergeCell ref="A108:D108"/>
    <mergeCell ref="K85:K86"/>
    <mergeCell ref="E66:E67"/>
    <mergeCell ref="F66:F67"/>
    <mergeCell ref="G66:G67"/>
    <mergeCell ref="H66:H67"/>
    <mergeCell ref="I66:I67"/>
    <mergeCell ref="J66:J67"/>
    <mergeCell ref="L47:L48"/>
    <mergeCell ref="M47:M48"/>
    <mergeCell ref="A52:D52"/>
    <mergeCell ref="A57:D57"/>
    <mergeCell ref="A58:C58"/>
    <mergeCell ref="A65:M65"/>
    <mergeCell ref="F47:F48"/>
    <mergeCell ref="G47:G48"/>
    <mergeCell ref="H47:H48"/>
    <mergeCell ref="I47:I48"/>
    <mergeCell ref="A46:D46"/>
    <mergeCell ref="A47:A48"/>
    <mergeCell ref="B47:B48"/>
    <mergeCell ref="C47:C48"/>
    <mergeCell ref="D47:D48"/>
    <mergeCell ref="E47:E48"/>
    <mergeCell ref="F289:F290"/>
    <mergeCell ref="G289:G290"/>
    <mergeCell ref="H289:H290"/>
    <mergeCell ref="I289:I290"/>
    <mergeCell ref="J289:J290"/>
    <mergeCell ref="K47:K48"/>
    <mergeCell ref="K66:K67"/>
    <mergeCell ref="I141:I142"/>
    <mergeCell ref="J141:J142"/>
    <mergeCell ref="K141:K142"/>
    <mergeCell ref="A24:D24"/>
    <mergeCell ref="A32:C32"/>
    <mergeCell ref="F19:F20"/>
    <mergeCell ref="G19:G20"/>
    <mergeCell ref="A38:D38"/>
    <mergeCell ref="J47:J48"/>
    <mergeCell ref="H19:H20"/>
    <mergeCell ref="I19:I20"/>
    <mergeCell ref="J19:J20"/>
    <mergeCell ref="A31:D31"/>
    <mergeCell ref="H1:M1"/>
    <mergeCell ref="A2:E2"/>
    <mergeCell ref="H2:M2"/>
    <mergeCell ref="H3:M3"/>
    <mergeCell ref="A5:C5"/>
    <mergeCell ref="E85:E86"/>
    <mergeCell ref="F85:F86"/>
    <mergeCell ref="A33:M33"/>
    <mergeCell ref="A10:M10"/>
    <mergeCell ref="A15:D15"/>
    <mergeCell ref="H5:M5"/>
    <mergeCell ref="A18:D18"/>
    <mergeCell ref="A19:A20"/>
    <mergeCell ref="B19:B20"/>
    <mergeCell ref="C19:C20"/>
    <mergeCell ref="D19:D20"/>
    <mergeCell ref="E19:E20"/>
    <mergeCell ref="J8:M8"/>
    <mergeCell ref="K19:K20"/>
    <mergeCell ref="L19:L20"/>
    <mergeCell ref="M19:M20"/>
    <mergeCell ref="B172:D172"/>
    <mergeCell ref="A173:D173"/>
    <mergeCell ref="A217:D217"/>
    <mergeCell ref="A84:D84"/>
    <mergeCell ref="A85:A86"/>
    <mergeCell ref="B85:B86"/>
    <mergeCell ref="C85:C86"/>
    <mergeCell ref="G85:G86"/>
    <mergeCell ref="H85:H86"/>
    <mergeCell ref="A261:D261"/>
    <mergeCell ref="A289:A290"/>
    <mergeCell ref="B289:B290"/>
    <mergeCell ref="C289:C290"/>
    <mergeCell ref="D289:D290"/>
    <mergeCell ref="B190:B191"/>
    <mergeCell ref="C190:C191"/>
    <mergeCell ref="E289:E290"/>
    <mergeCell ref="B166:D166"/>
    <mergeCell ref="A99:D99"/>
    <mergeCell ref="A122:D122"/>
    <mergeCell ref="A131:D131"/>
    <mergeCell ref="A138:D138"/>
    <mergeCell ref="A6:M7"/>
    <mergeCell ref="A66:A67"/>
    <mergeCell ref="B66:B67"/>
    <mergeCell ref="C66:C67"/>
    <mergeCell ref="D66:D6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.421875" style="0" customWidth="1"/>
    <col min="2" max="2" width="40.28125" style="0" customWidth="1"/>
  </cols>
  <sheetData>
    <row r="1" spans="1:13" ht="15.75">
      <c r="A1" s="53">
        <v>1</v>
      </c>
      <c r="B1" s="56" t="s">
        <v>136</v>
      </c>
      <c r="C1" s="53" t="s">
        <v>84</v>
      </c>
      <c r="D1" s="55">
        <f>E7</f>
        <v>13.2488494</v>
      </c>
      <c r="E1" s="55"/>
      <c r="F1" s="53">
        <v>13.38</v>
      </c>
      <c r="G1" s="53">
        <v>14.27</v>
      </c>
      <c r="H1" s="53">
        <v>38.42</v>
      </c>
      <c r="I1" s="53">
        <v>227.91</v>
      </c>
      <c r="J1" s="53">
        <v>0</v>
      </c>
      <c r="K1" s="53">
        <v>0.1</v>
      </c>
      <c r="L1" s="53">
        <v>23.3</v>
      </c>
      <c r="M1" s="53">
        <v>1.2</v>
      </c>
    </row>
    <row r="2" spans="1:13" ht="15">
      <c r="A2" s="11"/>
      <c r="B2" s="14" t="s">
        <v>90</v>
      </c>
      <c r="C2" s="15">
        <v>34.73</v>
      </c>
      <c r="D2" s="13">
        <v>47.84</v>
      </c>
      <c r="E2" s="16">
        <f>C2*D2/1000</f>
        <v>1.6614832</v>
      </c>
      <c r="F2" s="12"/>
      <c r="G2" s="11"/>
      <c r="H2" s="11"/>
      <c r="I2" s="11"/>
      <c r="J2" s="11"/>
      <c r="K2" s="11"/>
      <c r="L2" s="11"/>
      <c r="M2" s="11"/>
    </row>
    <row r="3" spans="1:13" ht="15">
      <c r="A3" s="11"/>
      <c r="B3" s="14" t="s">
        <v>35</v>
      </c>
      <c r="C3" s="15">
        <v>78.94</v>
      </c>
      <c r="D3" s="13">
        <v>70.21</v>
      </c>
      <c r="E3" s="16">
        <f>C3*D3/1000</f>
        <v>5.5423773999999995</v>
      </c>
      <c r="F3" s="12"/>
      <c r="G3" s="11"/>
      <c r="H3" s="11"/>
      <c r="I3" s="11"/>
      <c r="J3" s="11"/>
      <c r="K3" s="11"/>
      <c r="L3" s="11"/>
      <c r="M3" s="11"/>
    </row>
    <row r="4" spans="1:13" ht="15">
      <c r="A4" s="11"/>
      <c r="B4" s="14" t="s">
        <v>26</v>
      </c>
      <c r="C4" s="15">
        <v>4.73</v>
      </c>
      <c r="D4" s="13">
        <v>87.7</v>
      </c>
      <c r="E4" s="16">
        <f>C4*D4/1000</f>
        <v>0.41482100000000005</v>
      </c>
      <c r="F4" s="12"/>
      <c r="G4" s="11"/>
      <c r="H4" s="11"/>
      <c r="I4" s="11"/>
      <c r="J4" s="11"/>
      <c r="K4" s="11"/>
      <c r="L4" s="11"/>
      <c r="M4" s="11"/>
    </row>
    <row r="5" spans="1:13" ht="15">
      <c r="A5" s="11"/>
      <c r="B5" s="14" t="s">
        <v>22</v>
      </c>
      <c r="C5" s="15">
        <v>10</v>
      </c>
      <c r="D5" s="13">
        <v>561.69</v>
      </c>
      <c r="E5" s="16">
        <f>C5*D5/1000</f>
        <v>5.6169</v>
      </c>
      <c r="F5" s="12"/>
      <c r="G5" s="11"/>
      <c r="H5" s="11"/>
      <c r="I5" s="11"/>
      <c r="J5" s="11"/>
      <c r="K5" s="11"/>
      <c r="L5" s="11"/>
      <c r="M5" s="11"/>
    </row>
    <row r="6" spans="1:13" ht="15">
      <c r="A6" s="11"/>
      <c r="B6" s="14" t="s">
        <v>23</v>
      </c>
      <c r="C6" s="15">
        <v>0.78</v>
      </c>
      <c r="D6" s="13">
        <v>17.01</v>
      </c>
      <c r="E6" s="16">
        <f>C6*D6/1000</f>
        <v>0.013267800000000001</v>
      </c>
      <c r="F6" s="12"/>
      <c r="G6" s="11"/>
      <c r="H6" s="11"/>
      <c r="I6" s="11"/>
      <c r="J6" s="11"/>
      <c r="K6" s="11"/>
      <c r="L6" s="11"/>
      <c r="M6" s="11"/>
    </row>
    <row r="7" spans="1:13" ht="15">
      <c r="A7" s="142"/>
      <c r="B7" s="143"/>
      <c r="C7" s="143"/>
      <c r="D7" s="144"/>
      <c r="E7" s="13">
        <f>SUM(E2:E6)</f>
        <v>13.2488494</v>
      </c>
      <c r="F7" s="12"/>
      <c r="G7" s="11"/>
      <c r="H7" s="11"/>
      <c r="I7" s="11"/>
      <c r="J7" s="11"/>
      <c r="K7" s="11"/>
      <c r="L7" s="11"/>
      <c r="M7" s="11"/>
    </row>
  </sheetData>
  <sheetProtection/>
  <mergeCells count="1"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2016-12-30T08:04:18Z</dcterms:modified>
  <cp:category/>
  <cp:version/>
  <cp:contentType/>
  <cp:contentStatus/>
</cp:coreProperties>
</file>